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sya\Downloads\"/>
    </mc:Choice>
  </mc:AlternateContent>
  <xr:revisionPtr revIDLastSave="0" documentId="13_ncr:1_{9B1F5B31-A787-4614-A3F9-7645724E3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L13" i="2" s="1"/>
  <c r="O14" i="2"/>
  <c r="O13" i="2" s="1"/>
  <c r="P14" i="2"/>
  <c r="P13" i="2" s="1"/>
  <c r="Q14" i="2"/>
  <c r="Q13" i="2" s="1"/>
  <c r="R14" i="2"/>
  <c r="R13" i="2" s="1"/>
  <c r="S14" i="2"/>
  <c r="S13" i="2" s="1"/>
  <c r="M28" i="2"/>
  <c r="K28" i="2" s="1"/>
  <c r="M27" i="2"/>
  <c r="U14" i="2"/>
  <c r="U13" i="2" s="1"/>
  <c r="V14" i="2"/>
  <c r="V13" i="2" s="1"/>
  <c r="W14" i="2"/>
  <c r="W13" i="2" s="1"/>
  <c r="X14" i="2"/>
  <c r="X13" i="2" s="1"/>
  <c r="Y14" i="2"/>
  <c r="Y13" i="2" s="1"/>
  <c r="T14" i="2"/>
  <c r="T13" i="2" s="1"/>
  <c r="M24" i="2"/>
  <c r="M15" i="2"/>
  <c r="K15" i="2" s="1"/>
  <c r="M16" i="2"/>
  <c r="K16" i="2" s="1"/>
  <c r="M17" i="2"/>
  <c r="K17" i="2" s="1"/>
  <c r="M18" i="2"/>
  <c r="K18" i="2" s="1"/>
  <c r="M19" i="2"/>
  <c r="K19" i="2" s="1"/>
  <c r="M20" i="2"/>
  <c r="K20" i="2" s="1"/>
  <c r="M21" i="2"/>
  <c r="K21" i="2" s="1"/>
  <c r="M22" i="2"/>
  <c r="K22" i="2" s="1"/>
  <c r="M23" i="2"/>
  <c r="K23" i="2" s="1"/>
  <c r="M25" i="2"/>
  <c r="M26" i="2" l="1"/>
  <c r="K26" i="2" s="1"/>
  <c r="K27" i="2"/>
  <c r="M14" i="2" l="1"/>
  <c r="M13" i="2" s="1"/>
  <c r="X95" i="2"/>
  <c r="Y95" i="2"/>
  <c r="Z95" i="2"/>
  <c r="AA95" i="2"/>
  <c r="W95" i="2"/>
  <c r="X94" i="2"/>
  <c r="Y94" i="2"/>
  <c r="Z94" i="2"/>
  <c r="AA94" i="2"/>
  <c r="W94" i="2"/>
  <c r="M41" i="2"/>
  <c r="M42" i="2"/>
  <c r="M43" i="2"/>
  <c r="M44" i="2"/>
  <c r="M45" i="2"/>
  <c r="M46" i="2"/>
  <c r="M47" i="2"/>
  <c r="M48" i="2"/>
  <c r="M49" i="2"/>
  <c r="M50" i="2"/>
  <c r="M51" i="2"/>
  <c r="M40" i="2"/>
  <c r="M37" i="2"/>
  <c r="M38" i="2"/>
  <c r="M36" i="2"/>
  <c r="M31" i="2"/>
  <c r="M32" i="2"/>
  <c r="M33" i="2"/>
  <c r="M34" i="2"/>
  <c r="M30" i="2"/>
  <c r="L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L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L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L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L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L54" i="2"/>
  <c r="L53" i="2" s="1"/>
  <c r="N54" i="2"/>
  <c r="N53" i="2" s="1"/>
  <c r="O54" i="2"/>
  <c r="P54" i="2"/>
  <c r="Q54" i="2"/>
  <c r="R54" i="2"/>
  <c r="S54" i="2"/>
  <c r="T54" i="2"/>
  <c r="U54" i="2"/>
  <c r="V54" i="2"/>
  <c r="W54" i="2"/>
  <c r="X54" i="2"/>
  <c r="X53" i="2" s="1"/>
  <c r="Y54" i="2"/>
  <c r="Y53" i="2" s="1"/>
  <c r="Z54" i="2"/>
  <c r="Z53" i="2" s="1"/>
  <c r="AA54" i="2"/>
  <c r="L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L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L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W53" i="2" l="1"/>
  <c r="V53" i="2"/>
  <c r="T53" i="2"/>
  <c r="S53" i="2"/>
  <c r="R53" i="2"/>
  <c r="Q53" i="2"/>
  <c r="U53" i="2"/>
  <c r="P53" i="2"/>
  <c r="AA53" i="2"/>
  <c r="O53" i="2"/>
  <c r="M39" i="2"/>
  <c r="M35" i="2"/>
  <c r="M29" i="2"/>
  <c r="M84" i="2" l="1"/>
  <c r="K36" i="2" l="1"/>
  <c r="K34" i="2"/>
  <c r="M85" i="2"/>
  <c r="K85" i="2" s="1"/>
  <c r="M86" i="2"/>
  <c r="K86" i="2" s="1"/>
  <c r="K84" i="2"/>
  <c r="K83" i="2" l="1"/>
  <c r="M83" i="2"/>
  <c r="K41" i="2"/>
  <c r="K42" i="2"/>
  <c r="K43" i="2"/>
  <c r="K44" i="2"/>
  <c r="K45" i="2"/>
  <c r="K46" i="2"/>
  <c r="K47" i="2"/>
  <c r="K48" i="2"/>
  <c r="K49" i="2"/>
  <c r="K50" i="2"/>
  <c r="K51" i="2"/>
  <c r="M80" i="2"/>
  <c r="K80" i="2" s="1"/>
  <c r="M81" i="2"/>
  <c r="K81" i="2" s="1"/>
  <c r="M82" i="2"/>
  <c r="K82" i="2" s="1"/>
  <c r="M79" i="2"/>
  <c r="M73" i="2"/>
  <c r="K73" i="2" s="1"/>
  <c r="M74" i="2"/>
  <c r="K74" i="2" s="1"/>
  <c r="M75" i="2"/>
  <c r="K75" i="2" s="1"/>
  <c r="M76" i="2"/>
  <c r="K76" i="2" s="1"/>
  <c r="M77" i="2"/>
  <c r="K77" i="2" s="1"/>
  <c r="M72" i="2"/>
  <c r="M67" i="2"/>
  <c r="K67" i="2" s="1"/>
  <c r="M68" i="2"/>
  <c r="K68" i="2" s="1"/>
  <c r="M69" i="2"/>
  <c r="K69" i="2" s="1"/>
  <c r="M70" i="2"/>
  <c r="K70" i="2" s="1"/>
  <c r="M66" i="2"/>
  <c r="M56" i="2"/>
  <c r="K56" i="2" s="1"/>
  <c r="M57" i="2"/>
  <c r="K57" i="2" s="1"/>
  <c r="M58" i="2"/>
  <c r="K58" i="2" s="1"/>
  <c r="M59" i="2"/>
  <c r="K59" i="2" s="1"/>
  <c r="M55" i="2"/>
  <c r="M62" i="2"/>
  <c r="K62" i="2" s="1"/>
  <c r="M63" i="2"/>
  <c r="K63" i="2" s="1"/>
  <c r="M64" i="2"/>
  <c r="K64" i="2" s="1"/>
  <c r="M61" i="2"/>
  <c r="K37" i="2"/>
  <c r="K38" i="2"/>
  <c r="K31" i="2"/>
  <c r="K32" i="2"/>
  <c r="K33" i="2"/>
  <c r="K30" i="2"/>
  <c r="K35" i="2" l="1"/>
  <c r="M71" i="2"/>
  <c r="M78" i="2"/>
  <c r="M60" i="2"/>
  <c r="M54" i="2"/>
  <c r="M65" i="2"/>
  <c r="K29" i="2"/>
  <c r="K72" i="2"/>
  <c r="K71" i="2" s="1"/>
  <c r="K79" i="2"/>
  <c r="K78" i="2" s="1"/>
  <c r="K40" i="2"/>
  <c r="K39" i="2" s="1"/>
  <c r="K61" i="2"/>
  <c r="K60" i="2" s="1"/>
  <c r="K66" i="2"/>
  <c r="K65" i="2" s="1"/>
  <c r="K55" i="2"/>
  <c r="K54" i="2" s="1"/>
  <c r="Q52" i="2"/>
  <c r="Q87" i="2" l="1"/>
  <c r="Q12" i="2"/>
  <c r="K53" i="2"/>
  <c r="M53" i="2"/>
  <c r="M52" i="2" s="1"/>
  <c r="M12" i="2" s="1"/>
  <c r="S52" i="2"/>
  <c r="R52" i="2"/>
  <c r="N52" i="2"/>
  <c r="AB95" i="2"/>
  <c r="AB94" i="2"/>
  <c r="Z14" i="2"/>
  <c r="Z13" i="2" s="1"/>
  <c r="Z12" i="2" s="1"/>
  <c r="AA14" i="2"/>
  <c r="AA13" i="2" s="1"/>
  <c r="AA12" i="2" s="1"/>
  <c r="O52" i="2"/>
  <c r="O12" i="2" s="1"/>
  <c r="P52" i="2"/>
  <c r="P12" i="2" s="1"/>
  <c r="T52" i="2"/>
  <c r="U52" i="2"/>
  <c r="V52" i="2"/>
  <c r="W52" i="2"/>
  <c r="W12" i="2" s="1"/>
  <c r="X52" i="2"/>
  <c r="X12" i="2" s="1"/>
  <c r="Y52" i="2"/>
  <c r="Y12" i="2" s="1"/>
  <c r="Z52" i="2"/>
  <c r="AA52" i="2"/>
  <c r="R87" i="2" l="1"/>
  <c r="R12" i="2"/>
  <c r="S87" i="2"/>
  <c r="S12" i="2"/>
  <c r="U87" i="2"/>
  <c r="T87" i="2"/>
  <c r="O87" i="2"/>
  <c r="Y87" i="2"/>
  <c r="Y92" i="2" s="1"/>
  <c r="V87" i="2"/>
  <c r="V92" i="2" s="1"/>
  <c r="P87" i="2"/>
  <c r="W87" i="2"/>
  <c r="W92" i="2" s="1"/>
  <c r="Z87" i="2" l="1"/>
  <c r="Z92" i="2" s="1"/>
  <c r="AA87" i="2"/>
  <c r="AA92" i="2" s="1"/>
  <c r="X87" i="2"/>
  <c r="X92" i="2" s="1"/>
  <c r="U92" i="2"/>
  <c r="AB52" i="2"/>
  <c r="L52" i="2"/>
  <c r="T92" i="2"/>
  <c r="T12" i="2"/>
  <c r="U12" i="2"/>
  <c r="V12" i="2"/>
  <c r="L87" i="2" l="1"/>
  <c r="L12" i="2"/>
  <c r="AB12" i="2"/>
  <c r="AB87" i="2"/>
  <c r="K52" i="2"/>
  <c r="AB92" i="2" l="1"/>
  <c r="AC93" i="2"/>
  <c r="K25" i="2"/>
  <c r="N25" i="2"/>
  <c r="N14" i="2" s="1"/>
  <c r="N13" i="2" s="1"/>
  <c r="N12" i="2" s="1"/>
  <c r="K24" i="2"/>
  <c r="K14" i="2" s="1"/>
  <c r="K13" i="2" s="1"/>
  <c r="K12" i="2" s="1"/>
  <c r="N87" i="2" l="1"/>
  <c r="K87" i="2"/>
  <c r="K89" i="2" s="1"/>
  <c r="M87" i="2"/>
</calcChain>
</file>

<file path=xl/sharedStrings.xml><?xml version="1.0" encoding="utf-8"?>
<sst xmlns="http://schemas.openxmlformats.org/spreadsheetml/2006/main" count="276" uniqueCount="198">
  <si>
    <t>Наименование циклов, дисциплин, профессиональных модулей, МДК, практик</t>
  </si>
  <si>
    <t>Иностранный язык</t>
  </si>
  <si>
    <t>История</t>
  </si>
  <si>
    <t>География</t>
  </si>
  <si>
    <t>Физическая культура</t>
  </si>
  <si>
    <t>ДЗ</t>
  </si>
  <si>
    <t>ОП.01</t>
  </si>
  <si>
    <t>ОП.02</t>
  </si>
  <si>
    <t>ОП.03</t>
  </si>
  <si>
    <t>ОП.04</t>
  </si>
  <si>
    <t>ОП.05</t>
  </si>
  <si>
    <t>Безопасность жизнедеятельности</t>
  </si>
  <si>
    <t>Профессиональные модули</t>
  </si>
  <si>
    <t>ПМ.05</t>
  </si>
  <si>
    <t>МДК.05.01</t>
  </si>
  <si>
    <t>Итого по циклам</t>
  </si>
  <si>
    <t>ПА.00</t>
  </si>
  <si>
    <t>Промежуточная аттестация</t>
  </si>
  <si>
    <t>О.00</t>
  </si>
  <si>
    <t>Общеобразовательный учебный цикл</t>
  </si>
  <si>
    <t xml:space="preserve">Базовые дисциплины </t>
  </si>
  <si>
    <t>ОУД.03</t>
  </si>
  <si>
    <t>ОУД.04</t>
  </si>
  <si>
    <t>ОУД.05</t>
  </si>
  <si>
    <t>Физическая  культура</t>
  </si>
  <si>
    <t>ОУД.06</t>
  </si>
  <si>
    <t>ОУД.07</t>
  </si>
  <si>
    <t xml:space="preserve">Информатика </t>
  </si>
  <si>
    <t xml:space="preserve"> Индекс</t>
  </si>
  <si>
    <t xml:space="preserve">Формы промежуточной аттестации </t>
  </si>
  <si>
    <t>Учебная нагрузка обучающихся (час.)</t>
  </si>
  <si>
    <t>Распределение обязательной учебной нагрузки по курсам и семестрам  (час. в семестр)</t>
  </si>
  <si>
    <t xml:space="preserve">самостоятельная учебная работа </t>
  </si>
  <si>
    <t>I курс</t>
  </si>
  <si>
    <t>II курс</t>
  </si>
  <si>
    <t>II Iкурс</t>
  </si>
  <si>
    <t>в т. ч. лаб. и практ. занятий</t>
  </si>
  <si>
    <t>Курсовая</t>
  </si>
  <si>
    <t>1 сем.</t>
  </si>
  <si>
    <t>2 сем.</t>
  </si>
  <si>
    <t>3 сем.</t>
  </si>
  <si>
    <t>4 сем.</t>
  </si>
  <si>
    <t>5 сем</t>
  </si>
  <si>
    <t>6 сем.</t>
  </si>
  <si>
    <t>нед.</t>
  </si>
  <si>
    <t>нед</t>
  </si>
  <si>
    <t>Всего</t>
  </si>
  <si>
    <t>Э</t>
  </si>
  <si>
    <t>ПП</t>
  </si>
  <si>
    <t>ОП</t>
  </si>
  <si>
    <t xml:space="preserve">ПМ </t>
  </si>
  <si>
    <t>Производственная практика</t>
  </si>
  <si>
    <t>МДК.02.01</t>
  </si>
  <si>
    <t>УП.02</t>
  </si>
  <si>
    <t>ПМ.03</t>
  </si>
  <si>
    <t>МДК.03.01</t>
  </si>
  <si>
    <t xml:space="preserve">Итого по циклам </t>
  </si>
  <si>
    <t>ПДП</t>
  </si>
  <si>
    <t>Преддипломная практика, недель</t>
  </si>
  <si>
    <t>ГИА</t>
  </si>
  <si>
    <t>Государственная итоговая аттестация</t>
  </si>
  <si>
    <t>Дисциплин и МДК</t>
  </si>
  <si>
    <t>УП</t>
  </si>
  <si>
    <t>Экзамен</t>
  </si>
  <si>
    <t>Диф. зачетов</t>
  </si>
  <si>
    <t>Зачет</t>
  </si>
  <si>
    <t>ОУД.00</t>
  </si>
  <si>
    <r>
      <t xml:space="preserve"> 4</t>
    </r>
    <r>
      <rPr>
        <b/>
        <vertAlign val="subscript"/>
        <sz val="9"/>
        <rFont val="Times New Roman"/>
        <family val="1"/>
        <charset val="204"/>
      </rPr>
      <t>З</t>
    </r>
    <r>
      <rPr>
        <b/>
        <sz val="9"/>
        <rFont val="Times New Roman"/>
        <family val="1"/>
        <charset val="204"/>
      </rPr>
      <t>/32</t>
    </r>
    <r>
      <rPr>
        <b/>
        <vertAlign val="subscript"/>
        <sz val="9"/>
        <rFont val="Times New Roman"/>
        <family val="1"/>
        <charset val="204"/>
      </rPr>
      <t>ДЗ</t>
    </r>
    <r>
      <rPr>
        <b/>
        <sz val="9"/>
        <rFont val="Times New Roman"/>
        <family val="1"/>
        <charset val="204"/>
      </rPr>
      <t>/14</t>
    </r>
    <r>
      <rPr>
        <b/>
        <vertAlign val="subscript"/>
        <sz val="9"/>
        <rFont val="Times New Roman"/>
        <family val="1"/>
        <charset val="204"/>
      </rPr>
      <t>Э</t>
    </r>
  </si>
  <si>
    <t>Литература</t>
  </si>
  <si>
    <t xml:space="preserve">Русский язык </t>
  </si>
  <si>
    <t>Химия</t>
  </si>
  <si>
    <t>ОУД.11</t>
  </si>
  <si>
    <t>ОГСЭ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</si>
  <si>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</si>
  <si>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</si>
  <si>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</si>
  <si>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</si>
  <si>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</si>
  <si>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</si>
  <si>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ЕН</t>
  </si>
  <si>
    <t>Математический и общий естественнонаучный учебный цикл</t>
  </si>
  <si>
    <t>ЕН.01</t>
  </si>
  <si>
    <t>ЕН.02</t>
  </si>
  <si>
    <t>П.00</t>
  </si>
  <si>
    <t>Профессиональный цикл</t>
  </si>
  <si>
    <t>Общепрофессиональные дисциплины</t>
  </si>
  <si>
    <t>ОП.06</t>
  </si>
  <si>
    <t>ОП.09</t>
  </si>
  <si>
    <t>ОП.10</t>
  </si>
  <si>
    <t>Иностранный язык в профессиональной деятельности</t>
  </si>
  <si>
    <t>ОГСЭ.05</t>
  </si>
  <si>
    <t>Психология общения</t>
  </si>
  <si>
    <t>ОП.07</t>
  </si>
  <si>
    <t>ОП.08</t>
  </si>
  <si>
    <t>Учебная практика</t>
  </si>
  <si>
    <t>ПМ.02</t>
  </si>
  <si>
    <t>МДК.02.02</t>
  </si>
  <si>
    <t>ПП.02</t>
  </si>
  <si>
    <t>МДК.03.02</t>
  </si>
  <si>
    <t>УП.03</t>
  </si>
  <si>
    <t>ПП.03</t>
  </si>
  <si>
    <t>МДК.05.02</t>
  </si>
  <si>
    <t>УП.05</t>
  </si>
  <si>
    <t>ПП.05</t>
  </si>
  <si>
    <t>ПМ.06</t>
  </si>
  <si>
    <t>МДК.06.01</t>
  </si>
  <si>
    <t>УП.06</t>
  </si>
  <si>
    <t>ПП.06</t>
  </si>
  <si>
    <t>ПМ.07</t>
  </si>
  <si>
    <t>УП.07</t>
  </si>
  <si>
    <t>ПП.07</t>
  </si>
  <si>
    <t>МДК.07.02</t>
  </si>
  <si>
    <t>4нед</t>
  </si>
  <si>
    <t>IV курс</t>
  </si>
  <si>
    <t>7 сем</t>
  </si>
  <si>
    <t>8 сем.</t>
  </si>
  <si>
    <t>Теоретическое обучение</t>
  </si>
  <si>
    <t>Консультации</t>
  </si>
  <si>
    <t>Эк</t>
  </si>
  <si>
    <t>6 нед.</t>
  </si>
  <si>
    <t xml:space="preserve">
Государственная итоговая аттестация
1. Программа обучения по специальности 
1.1. Дипломный проект (работа)
Выполнение дипломного проекта (работы) с ________ по ________ (всего ** нед.)
Защита дипломного проекта (работы) с _________ по __________ (всего ** нед.)
Выполнение демонстрационного экзамена
1.2. Государственные экзамены (при их наличии в том числе в виде демонстрационного экзамена) – N, перечислить наименования:
______________________________________
</t>
  </si>
  <si>
    <t>Математика</t>
  </si>
  <si>
    <t>ОУД.08</t>
  </si>
  <si>
    <t>ОУД.09</t>
  </si>
  <si>
    <t>Физика</t>
  </si>
  <si>
    <t>Биология</t>
  </si>
  <si>
    <t>ЕН.03</t>
  </si>
  <si>
    <t>Элементы высшей математики</t>
  </si>
  <si>
    <t>Дискретная математика с элементами математической логики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</si>
  <si>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</si>
  <si>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</si>
  <si>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</si>
  <si>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>Информационные технологии</t>
  </si>
  <si>
    <t>Основы алгоритмизации и программирования</t>
  </si>
  <si>
    <t>Правовое обеспечение профессиональной деятельности</t>
  </si>
  <si>
    <t>Экономика отрасли</t>
  </si>
  <si>
    <t>Основы проектирования баз данных</t>
  </si>
  <si>
    <t>Стандартизация, сертификация и техническое документоведение</t>
  </si>
  <si>
    <t>Численные методы</t>
  </si>
  <si>
    <t>Компьютерные сети</t>
  </si>
  <si>
    <t>Менеджмент в профессиональной деятельности</t>
  </si>
  <si>
    <t>ОП.11</t>
  </si>
  <si>
    <t>ОП.12</t>
  </si>
  <si>
    <t>Осуществление интеграции программных модулей</t>
  </si>
  <si>
    <t>Технология разработки программного обеспечения</t>
  </si>
  <si>
    <t>Инструментальные средства разработки программного обеспечения</t>
  </si>
  <si>
    <t>МДК.02.03</t>
  </si>
  <si>
    <t>Математическое моделирование</t>
  </si>
  <si>
    <t>Ревьюирование программных модулей</t>
  </si>
  <si>
    <t>Моделирование и анализ программного обеспечения</t>
  </si>
  <si>
    <t>Управление проектами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</si>
  <si>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</si>
  <si>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</si>
  <si>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</si>
  <si>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МДК.05.03</t>
  </si>
  <si>
    <t>Тестирование информационных систем</t>
  </si>
  <si>
    <t>Сопровождение информационных систем</t>
  </si>
  <si>
    <t>Внедрение ИС</t>
  </si>
  <si>
    <t>МДК.06.02</t>
  </si>
  <si>
    <t>Инженерно-техническая поддержка сопровождения ИС</t>
  </si>
  <si>
    <t>МДК.06.03</t>
  </si>
  <si>
    <t>Устройство и функционирование информационной системы</t>
  </si>
  <si>
    <t>МДК.06.04</t>
  </si>
  <si>
    <t>Интеллектуальные системы и технологии</t>
  </si>
  <si>
    <t>Дз</t>
  </si>
  <si>
    <t>МДК.07.01</t>
  </si>
  <si>
    <t>Управление и автоматизация баз данных</t>
  </si>
  <si>
    <t>Сертификация информационных систем</t>
  </si>
  <si>
    <t>ОУД.10</t>
  </si>
  <si>
    <r>
      <t xml:space="preserve">Консультации </t>
    </r>
    <r>
      <rPr>
        <sz val="9"/>
        <rFont val="Times New Roman"/>
        <family val="1"/>
        <charset val="204"/>
      </rPr>
      <t xml:space="preserve"> </t>
    </r>
  </si>
  <si>
    <r>
      <t xml:space="preserve"> 1</t>
    </r>
    <r>
      <rPr>
        <b/>
        <vertAlign val="subscript"/>
        <sz val="9"/>
        <rFont val="Times New Roman"/>
        <family val="1"/>
        <charset val="204"/>
      </rPr>
      <t>З</t>
    </r>
    <r>
      <rPr>
        <b/>
        <sz val="9"/>
        <rFont val="Times New Roman"/>
        <family val="1"/>
        <charset val="204"/>
      </rPr>
      <t>/11</t>
    </r>
    <r>
      <rPr>
        <b/>
        <vertAlign val="subscript"/>
        <sz val="9"/>
        <rFont val="Times New Roman"/>
        <family val="1"/>
        <charset val="204"/>
      </rPr>
      <t>ДЗ</t>
    </r>
    <r>
      <rPr>
        <b/>
        <sz val="9"/>
        <rFont val="Times New Roman"/>
        <family val="1"/>
        <charset val="204"/>
      </rPr>
      <t>/4</t>
    </r>
    <r>
      <rPr>
        <b/>
        <vertAlign val="subscript"/>
        <sz val="9"/>
        <rFont val="Times New Roman"/>
        <family val="1"/>
        <charset val="204"/>
      </rPr>
      <t>Э</t>
    </r>
  </si>
  <si>
    <r>
      <t xml:space="preserve"> 5</t>
    </r>
    <r>
      <rPr>
        <b/>
        <vertAlign val="subscript"/>
        <sz val="9"/>
        <rFont val="Times New Roman"/>
        <family val="1"/>
        <charset val="204"/>
      </rPr>
      <t>З</t>
    </r>
    <r>
      <rPr>
        <b/>
        <sz val="9"/>
        <rFont val="Times New Roman"/>
        <family val="1"/>
        <charset val="204"/>
      </rPr>
      <t>/5</t>
    </r>
    <r>
      <rPr>
        <b/>
        <vertAlign val="subscript"/>
        <sz val="9"/>
        <rFont val="Times New Roman"/>
        <family val="1"/>
        <charset val="204"/>
      </rPr>
      <t>ДЗ</t>
    </r>
    <r>
      <rPr>
        <b/>
        <sz val="9"/>
        <rFont val="Times New Roman"/>
        <family val="1"/>
        <charset val="204"/>
      </rPr>
      <t>/0</t>
    </r>
    <r>
      <rPr>
        <b/>
        <vertAlign val="subscript"/>
        <sz val="9"/>
        <rFont val="Times New Roman"/>
        <family val="1"/>
        <charset val="204"/>
      </rPr>
      <t>Э</t>
    </r>
  </si>
  <si>
    <t xml:space="preserve">    </t>
  </si>
  <si>
    <t>ПМ.08</t>
  </si>
  <si>
    <t>Выполнение работ по одной или нескольким рабочим профессиям, должностям служащих</t>
  </si>
  <si>
    <t>Информационные технологии в работе оператора ЭВМ</t>
  </si>
  <si>
    <t>МДК.08.01</t>
  </si>
  <si>
    <t>УП.08.</t>
  </si>
  <si>
    <t>ПП.08</t>
  </si>
  <si>
    <t>Соадминистрирование  баз данных и серверов</t>
  </si>
  <si>
    <t>З</t>
  </si>
  <si>
    <t xml:space="preserve"> ДЗ</t>
  </si>
  <si>
    <t>Индивидуальное проектирование</t>
  </si>
  <si>
    <r>
      <t xml:space="preserve"> 0</t>
    </r>
    <r>
      <rPr>
        <b/>
        <vertAlign val="subscript"/>
        <sz val="9"/>
        <rFont val="Times New Roman"/>
        <family val="1"/>
        <charset val="204"/>
      </rPr>
      <t>З</t>
    </r>
    <r>
      <rPr>
        <b/>
        <sz val="9"/>
        <rFont val="Times New Roman"/>
        <family val="1"/>
        <charset val="204"/>
      </rPr>
      <t>/3</t>
    </r>
    <r>
      <rPr>
        <b/>
        <vertAlign val="subscript"/>
        <sz val="9"/>
        <rFont val="Times New Roman"/>
        <family val="1"/>
        <charset val="204"/>
      </rPr>
      <t>ДЗ</t>
    </r>
    <r>
      <rPr>
        <b/>
        <sz val="9"/>
        <rFont val="Times New Roman"/>
        <family val="1"/>
        <charset val="204"/>
      </rPr>
      <t>/0</t>
    </r>
    <r>
      <rPr>
        <b/>
        <vertAlign val="subscript"/>
        <sz val="9"/>
        <rFont val="Times New Roman"/>
        <family val="1"/>
        <charset val="204"/>
      </rPr>
      <t>Э</t>
    </r>
  </si>
  <si>
    <r>
      <t xml:space="preserve"> 0</t>
    </r>
    <r>
      <rPr>
        <b/>
        <vertAlign val="subscript"/>
        <sz val="9"/>
        <rFont val="Times New Roman"/>
        <family val="1"/>
        <charset val="204"/>
      </rPr>
      <t>З</t>
    </r>
    <r>
      <rPr>
        <b/>
        <sz val="9"/>
        <rFont val="Times New Roman"/>
        <family val="1"/>
        <charset val="204"/>
      </rPr>
      <t>/10</t>
    </r>
    <r>
      <rPr>
        <b/>
        <vertAlign val="subscript"/>
        <sz val="9"/>
        <rFont val="Times New Roman"/>
        <family val="1"/>
        <charset val="204"/>
      </rPr>
      <t>ДЗ</t>
    </r>
    <r>
      <rPr>
        <b/>
        <sz val="9"/>
        <rFont val="Times New Roman"/>
        <family val="1"/>
        <charset val="204"/>
      </rPr>
      <t>/2</t>
    </r>
    <r>
      <rPr>
        <b/>
        <vertAlign val="subscript"/>
        <sz val="9"/>
        <rFont val="Times New Roman"/>
        <family val="1"/>
        <charset val="204"/>
      </rPr>
      <t>Э</t>
    </r>
  </si>
  <si>
    <t>ОУД.01.</t>
  </si>
  <si>
    <t>ОУД.02.</t>
  </si>
  <si>
    <t>ОУД.12</t>
  </si>
  <si>
    <t>ОУД.13</t>
  </si>
  <si>
    <t>ВСЕГО</t>
  </si>
  <si>
    <t>Нагрузка во взаимодействии с преподавателем</t>
  </si>
  <si>
    <t>всего во взаимодействии с преподавателем</t>
  </si>
  <si>
    <t>по учебным дисциплинам</t>
  </si>
  <si>
    <t>ПРАКТИКА</t>
  </si>
  <si>
    <t>ОУД.14</t>
  </si>
  <si>
    <t>3.План учебного процесса Информационные системы и программирование, 2024</t>
  </si>
  <si>
    <t xml:space="preserve">Обществознание </t>
  </si>
  <si>
    <t>Основы безопасности 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</si>
</sst>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bscript"/>
      <sz val="9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3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vertical="center" wrapText="1"/>
      <protection locked="0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wrapText="1"/>
    </xf>
    <xf numFmtId="0" fontId="1" fillId="0" borderId="16" xfId="0" applyFont="1" applyBorder="1" applyAlignment="1">
      <alignment horizontal="justify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wrapText="1"/>
    </xf>
    <xf numFmtId="1" fontId="8" fillId="0" borderId="1" xfId="1" applyNumberFormat="1" applyFont="1" applyBorder="1" applyAlignment="1" applyProtection="1">
      <alignment horizontal="center" vertical="center" wrapText="1"/>
      <protection locked="0"/>
    </xf>
    <xf numFmtId="1" fontId="8" fillId="0" borderId="1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textRotation="90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0" fillId="0" borderId="0" xfId="0" applyNumberFormat="1" applyFont="1"/>
    <xf numFmtId="1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5" xfId="0" applyFont="1" applyBorder="1" applyAlignment="1">
      <alignment wrapText="1"/>
    </xf>
    <xf numFmtId="1" fontId="2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wrapText="1"/>
    </xf>
    <xf numFmtId="1" fontId="8" fillId="0" borderId="5" xfId="1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>
      <alignment horizontal="left" vertical="center" wrapText="1"/>
    </xf>
    <xf numFmtId="49" fontId="8" fillId="0" borderId="13" xfId="1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justify" wrapText="1"/>
    </xf>
    <xf numFmtId="0" fontId="7" fillId="0" borderId="13" xfId="1" applyFont="1" applyBorder="1" applyAlignment="1">
      <alignment horizontal="left" vertical="center" wrapText="1"/>
    </xf>
    <xf numFmtId="1" fontId="0" fillId="0" borderId="0" xfId="0" applyNumberFormat="1"/>
    <xf numFmtId="0" fontId="9" fillId="0" borderId="1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wrapText="1"/>
    </xf>
    <xf numFmtId="1" fontId="2" fillId="0" borderId="19" xfId="0" applyNumberFormat="1" applyFont="1" applyBorder="1" applyAlignment="1">
      <alignment horizontal="center" wrapText="1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1" fillId="0" borderId="10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vertical="top" wrapText="1"/>
    </xf>
    <xf numFmtId="0" fontId="1" fillId="0" borderId="20" xfId="0" applyFont="1" applyBorder="1" applyAlignment="1">
      <alignment horizontal="justify" wrapText="1"/>
    </xf>
    <xf numFmtId="0" fontId="1" fillId="0" borderId="25" xfId="0" applyFont="1" applyBorder="1" applyAlignment="1">
      <alignment horizontal="justify" wrapText="1"/>
    </xf>
    <xf numFmtId="0" fontId="1" fillId="0" borderId="2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wrapText="1"/>
    </xf>
    <xf numFmtId="0" fontId="11" fillId="0" borderId="19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8" xfId="0" applyFont="1" applyBorder="1" applyAlignment="1">
      <alignment horizontal="justify" vertical="center" wrapText="1"/>
    </xf>
    <xf numFmtId="49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6" xfId="1" applyNumberFormat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justify" vertical="center" wrapText="1"/>
    </xf>
    <xf numFmtId="0" fontId="9" fillId="0" borderId="20" xfId="0" applyFont="1" applyBorder="1" applyAlignment="1">
      <alignment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25" xfId="0" applyFont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2" fillId="3" borderId="26" xfId="0" applyFont="1" applyFill="1" applyBorder="1" applyAlignment="1">
      <alignment wrapText="1"/>
    </xf>
    <xf numFmtId="49" fontId="8" fillId="0" borderId="1" xfId="1" applyNumberFormat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 applyProtection="1">
      <alignment horizontal="center" vertical="center" wrapText="1"/>
      <protection locked="0"/>
    </xf>
    <xf numFmtId="49" fontId="8" fillId="0" borderId="3" xfId="1" applyNumberFormat="1" applyFont="1" applyBorder="1" applyAlignment="1" applyProtection="1">
      <alignment horizontal="center" vertical="center" wrapText="1"/>
      <protection locked="0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0" xfId="1" applyNumberFormat="1" applyFont="1" applyBorder="1" applyAlignment="1" applyProtection="1">
      <alignment horizontal="center" vertical="center" wrapText="1"/>
      <protection locked="0"/>
    </xf>
    <xf numFmtId="49" fontId="8" fillId="0" borderId="11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"/>
  <sheetViews>
    <sheetView tabSelected="1" topLeftCell="A67" zoomScale="90" zoomScaleNormal="90" workbookViewId="0">
      <selection activeCell="U97" sqref="U97"/>
    </sheetView>
  </sheetViews>
  <sheetFormatPr defaultRowHeight="15" x14ac:dyDescent="0.25"/>
  <cols>
    <col min="1" max="1" width="10.5703125" customWidth="1"/>
    <col min="2" max="2" width="37.5703125" customWidth="1"/>
    <col min="3" max="5" width="3.7109375" customWidth="1"/>
    <col min="6" max="6" width="3" customWidth="1"/>
    <col min="7" max="7" width="3.140625" customWidth="1"/>
    <col min="8" max="8" width="3.42578125" customWidth="1"/>
    <col min="9" max="9" width="3.7109375" style="132" customWidth="1"/>
    <col min="10" max="10" width="3.28515625" customWidth="1"/>
    <col min="11" max="11" width="5.85546875" customWidth="1"/>
    <col min="12" max="12" width="4.85546875" customWidth="1"/>
    <col min="13" max="14" width="7.5703125" customWidth="1"/>
    <col min="15" max="15" width="7" customWidth="1"/>
    <col min="16" max="16" width="4.140625" customWidth="1"/>
    <col min="17" max="17" width="4.85546875" customWidth="1"/>
    <col min="18" max="19" width="4.140625" customWidth="1"/>
    <col min="20" max="20" width="5.7109375" customWidth="1"/>
    <col min="21" max="21" width="5.42578125" customWidth="1"/>
    <col min="22" max="22" width="5.7109375" customWidth="1"/>
    <col min="23" max="23" width="5" customWidth="1"/>
    <col min="24" max="24" width="4.5703125" customWidth="1"/>
    <col min="25" max="25" width="5.28515625" customWidth="1"/>
    <col min="26" max="26" width="7" customWidth="1"/>
    <col min="27" max="27" width="6.28515625" customWidth="1"/>
  </cols>
  <sheetData>
    <row r="1" spans="1:28" ht="15.75" x14ac:dyDescent="0.25">
      <c r="A1" s="186" t="s">
        <v>195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</row>
    <row r="2" spans="1:28" ht="21.75" customHeight="1" x14ac:dyDescent="0.25">
      <c r="A2" s="164" t="s">
        <v>28</v>
      </c>
      <c r="B2" s="167" t="s">
        <v>0</v>
      </c>
      <c r="C2" s="172" t="s">
        <v>29</v>
      </c>
      <c r="D2" s="173"/>
      <c r="E2" s="173"/>
      <c r="F2" s="173"/>
      <c r="G2" s="173"/>
      <c r="H2" s="173"/>
      <c r="I2" s="173"/>
      <c r="J2" s="174"/>
      <c r="K2" s="181" t="s">
        <v>30</v>
      </c>
      <c r="L2" s="182"/>
      <c r="M2" s="182"/>
      <c r="N2" s="182"/>
      <c r="O2" s="182"/>
      <c r="P2" s="182"/>
      <c r="Q2" s="182"/>
      <c r="R2" s="182"/>
      <c r="S2" s="183"/>
      <c r="T2" s="185" t="s">
        <v>31</v>
      </c>
      <c r="U2" s="185"/>
      <c r="V2" s="185"/>
      <c r="W2" s="185"/>
      <c r="X2" s="185"/>
      <c r="Y2" s="185"/>
      <c r="Z2" s="185"/>
      <c r="AA2" s="185"/>
    </row>
    <row r="3" spans="1:28" ht="24.75" customHeight="1" x14ac:dyDescent="0.25">
      <c r="A3" s="165"/>
      <c r="B3" s="168"/>
      <c r="C3" s="175"/>
      <c r="D3" s="176"/>
      <c r="E3" s="176"/>
      <c r="F3" s="176"/>
      <c r="G3" s="176"/>
      <c r="H3" s="176"/>
      <c r="I3" s="176"/>
      <c r="J3" s="177"/>
      <c r="K3" s="165" t="s">
        <v>189</v>
      </c>
      <c r="L3" s="171" t="s">
        <v>32</v>
      </c>
      <c r="M3" s="184" t="s">
        <v>190</v>
      </c>
      <c r="N3" s="184"/>
      <c r="O3" s="184"/>
      <c r="P3" s="184"/>
      <c r="Q3" s="184"/>
      <c r="R3" s="184"/>
      <c r="S3" s="184"/>
      <c r="T3" s="185"/>
      <c r="U3" s="185"/>
      <c r="V3" s="185"/>
      <c r="W3" s="185"/>
      <c r="X3" s="185"/>
      <c r="Y3" s="185"/>
      <c r="Z3" s="185"/>
      <c r="AA3" s="185"/>
    </row>
    <row r="4" spans="1:28" ht="24.75" customHeight="1" x14ac:dyDescent="0.25">
      <c r="A4" s="165"/>
      <c r="B4" s="168"/>
      <c r="C4" s="175"/>
      <c r="D4" s="176"/>
      <c r="E4" s="176"/>
      <c r="F4" s="176"/>
      <c r="G4" s="176"/>
      <c r="H4" s="176"/>
      <c r="I4" s="176"/>
      <c r="J4" s="177"/>
      <c r="K4" s="165"/>
      <c r="L4" s="171"/>
      <c r="M4" s="164" t="s">
        <v>191</v>
      </c>
      <c r="N4" s="161" t="s">
        <v>192</v>
      </c>
      <c r="O4" s="162"/>
      <c r="P4" s="163"/>
      <c r="Q4" s="171" t="s">
        <v>193</v>
      </c>
      <c r="R4" s="171" t="s">
        <v>117</v>
      </c>
      <c r="S4" s="171" t="s">
        <v>17</v>
      </c>
      <c r="T4" s="185"/>
      <c r="U4" s="185"/>
      <c r="V4" s="185"/>
      <c r="W4" s="185"/>
      <c r="X4" s="185"/>
      <c r="Y4" s="185"/>
      <c r="Z4" s="185"/>
      <c r="AA4" s="185"/>
    </row>
    <row r="5" spans="1:28" ht="37.5" customHeight="1" x14ac:dyDescent="0.25">
      <c r="A5" s="165"/>
      <c r="B5" s="168"/>
      <c r="C5" s="175"/>
      <c r="D5" s="176"/>
      <c r="E5" s="176"/>
      <c r="F5" s="176"/>
      <c r="G5" s="176"/>
      <c r="H5" s="176"/>
      <c r="I5" s="176"/>
      <c r="J5" s="177"/>
      <c r="K5" s="165"/>
      <c r="L5" s="171"/>
      <c r="M5" s="165"/>
      <c r="N5" s="170"/>
      <c r="O5" s="170"/>
      <c r="P5" s="170"/>
      <c r="Q5" s="171"/>
      <c r="R5" s="171"/>
      <c r="S5" s="171"/>
      <c r="T5" s="185"/>
      <c r="U5" s="185"/>
      <c r="V5" s="185"/>
      <c r="W5" s="185"/>
      <c r="X5" s="185"/>
      <c r="Y5" s="185"/>
      <c r="Z5" s="185"/>
      <c r="AA5" s="185"/>
    </row>
    <row r="6" spans="1:28" ht="15" customHeight="1" x14ac:dyDescent="0.25">
      <c r="A6" s="165"/>
      <c r="B6" s="168"/>
      <c r="C6" s="175"/>
      <c r="D6" s="176"/>
      <c r="E6" s="176"/>
      <c r="F6" s="176"/>
      <c r="G6" s="176"/>
      <c r="H6" s="176"/>
      <c r="I6" s="176"/>
      <c r="J6" s="177"/>
      <c r="K6" s="165"/>
      <c r="L6" s="171"/>
      <c r="M6" s="165"/>
      <c r="N6" s="171" t="s">
        <v>116</v>
      </c>
      <c r="O6" s="171" t="s">
        <v>36</v>
      </c>
      <c r="P6" s="171" t="s">
        <v>37</v>
      </c>
      <c r="Q6" s="171"/>
      <c r="R6" s="171"/>
      <c r="S6" s="171"/>
      <c r="T6" s="170" t="s">
        <v>33</v>
      </c>
      <c r="U6" s="170"/>
      <c r="V6" s="170" t="s">
        <v>34</v>
      </c>
      <c r="W6" s="170"/>
      <c r="X6" s="170" t="s">
        <v>35</v>
      </c>
      <c r="Y6" s="170"/>
      <c r="Z6" s="170" t="s">
        <v>113</v>
      </c>
      <c r="AA6" s="170"/>
    </row>
    <row r="7" spans="1:28" x14ac:dyDescent="0.25">
      <c r="A7" s="165"/>
      <c r="B7" s="168"/>
      <c r="C7" s="175"/>
      <c r="D7" s="176"/>
      <c r="E7" s="176"/>
      <c r="F7" s="176"/>
      <c r="G7" s="176"/>
      <c r="H7" s="176"/>
      <c r="I7" s="176"/>
      <c r="J7" s="177"/>
      <c r="K7" s="165"/>
      <c r="L7" s="171"/>
      <c r="M7" s="165"/>
      <c r="N7" s="171"/>
      <c r="O7" s="171"/>
      <c r="P7" s="171"/>
      <c r="Q7" s="171"/>
      <c r="R7" s="171"/>
      <c r="S7" s="171"/>
      <c r="T7" s="170"/>
      <c r="U7" s="170"/>
      <c r="V7" s="170"/>
      <c r="W7" s="170"/>
      <c r="X7" s="170"/>
      <c r="Y7" s="170"/>
      <c r="Z7" s="170"/>
      <c r="AA7" s="170"/>
    </row>
    <row r="8" spans="1:28" ht="24" customHeight="1" x14ac:dyDescent="0.25">
      <c r="A8" s="165"/>
      <c r="B8" s="168"/>
      <c r="C8" s="175"/>
      <c r="D8" s="176"/>
      <c r="E8" s="176"/>
      <c r="F8" s="176"/>
      <c r="G8" s="176"/>
      <c r="H8" s="176"/>
      <c r="I8" s="176"/>
      <c r="J8" s="177"/>
      <c r="K8" s="165"/>
      <c r="L8" s="171"/>
      <c r="M8" s="165"/>
      <c r="N8" s="171"/>
      <c r="O8" s="171"/>
      <c r="P8" s="171"/>
      <c r="Q8" s="171"/>
      <c r="R8" s="171"/>
      <c r="S8" s="171"/>
      <c r="T8" s="7" t="s">
        <v>38</v>
      </c>
      <c r="U8" s="7" t="s">
        <v>39</v>
      </c>
      <c r="V8" s="7" t="s">
        <v>40</v>
      </c>
      <c r="W8" s="7" t="s">
        <v>41</v>
      </c>
      <c r="X8" s="7" t="s">
        <v>42</v>
      </c>
      <c r="Y8" s="7" t="s">
        <v>43</v>
      </c>
      <c r="Z8" s="7" t="s">
        <v>114</v>
      </c>
      <c r="AA8" s="7" t="s">
        <v>115</v>
      </c>
    </row>
    <row r="9" spans="1:28" x14ac:dyDescent="0.25">
      <c r="A9" s="165"/>
      <c r="B9" s="168"/>
      <c r="C9" s="175"/>
      <c r="D9" s="176"/>
      <c r="E9" s="176"/>
      <c r="F9" s="176"/>
      <c r="G9" s="176"/>
      <c r="H9" s="176"/>
      <c r="I9" s="176"/>
      <c r="J9" s="177"/>
      <c r="K9" s="165"/>
      <c r="L9" s="171"/>
      <c r="M9" s="165"/>
      <c r="N9" s="171"/>
      <c r="O9" s="171"/>
      <c r="P9" s="171"/>
      <c r="Q9" s="171"/>
      <c r="R9" s="171"/>
      <c r="S9" s="171"/>
      <c r="T9" s="7">
        <v>17</v>
      </c>
      <c r="U9" s="7">
        <v>22</v>
      </c>
      <c r="V9" s="7">
        <v>17</v>
      </c>
      <c r="W9" s="7">
        <v>22</v>
      </c>
      <c r="X9" s="7">
        <v>17</v>
      </c>
      <c r="Y9" s="7">
        <v>23</v>
      </c>
      <c r="Z9" s="7">
        <v>17</v>
      </c>
      <c r="AA9" s="7">
        <v>13</v>
      </c>
    </row>
    <row r="10" spans="1:28" x14ac:dyDescent="0.25">
      <c r="A10" s="166"/>
      <c r="B10" s="169"/>
      <c r="C10" s="178"/>
      <c r="D10" s="179"/>
      <c r="E10" s="179"/>
      <c r="F10" s="179"/>
      <c r="G10" s="179"/>
      <c r="H10" s="179"/>
      <c r="I10" s="179"/>
      <c r="J10" s="180"/>
      <c r="K10" s="166"/>
      <c r="L10" s="171"/>
      <c r="M10" s="166"/>
      <c r="N10" s="171"/>
      <c r="O10" s="171"/>
      <c r="P10" s="171"/>
      <c r="Q10" s="171"/>
      <c r="R10" s="171"/>
      <c r="S10" s="171"/>
      <c r="T10" s="7" t="s">
        <v>44</v>
      </c>
      <c r="U10" s="7" t="s">
        <v>44</v>
      </c>
      <c r="V10" s="3" t="s">
        <v>44</v>
      </c>
      <c r="W10" s="3" t="s">
        <v>44</v>
      </c>
      <c r="X10" s="7" t="s">
        <v>45</v>
      </c>
      <c r="Y10" s="7" t="s">
        <v>44</v>
      </c>
      <c r="Z10" s="7" t="s">
        <v>45</v>
      </c>
      <c r="AA10" s="7" t="s">
        <v>44</v>
      </c>
    </row>
    <row r="11" spans="1:28" x14ac:dyDescent="0.25">
      <c r="A11" s="4">
        <v>1</v>
      </c>
      <c r="B11" s="4">
        <v>2</v>
      </c>
      <c r="C11" s="161">
        <v>3</v>
      </c>
      <c r="D11" s="162"/>
      <c r="E11" s="162"/>
      <c r="F11" s="162"/>
      <c r="G11" s="162"/>
      <c r="H11" s="162"/>
      <c r="I11" s="162"/>
      <c r="J11" s="163"/>
      <c r="K11" s="4">
        <v>4</v>
      </c>
      <c r="L11" s="4">
        <v>5</v>
      </c>
      <c r="M11" s="8">
        <v>6</v>
      </c>
      <c r="N11" s="8">
        <v>7</v>
      </c>
      <c r="O11" s="4">
        <v>8</v>
      </c>
      <c r="P11" s="4">
        <v>9</v>
      </c>
      <c r="Q11" s="4">
        <v>10</v>
      </c>
      <c r="R11" s="4">
        <v>11</v>
      </c>
      <c r="S11" s="4">
        <v>12</v>
      </c>
      <c r="T11" s="4">
        <v>13</v>
      </c>
      <c r="U11" s="4">
        <v>14</v>
      </c>
      <c r="V11" s="4">
        <v>15</v>
      </c>
      <c r="W11" s="4">
        <v>16</v>
      </c>
      <c r="X11" s="4">
        <v>17</v>
      </c>
      <c r="Y11" s="4">
        <v>18</v>
      </c>
      <c r="Z11" s="4">
        <v>19</v>
      </c>
      <c r="AA11" s="4">
        <v>20</v>
      </c>
    </row>
    <row r="12" spans="1:28" ht="15" customHeight="1" x14ac:dyDescent="0.25">
      <c r="A12" s="9"/>
      <c r="B12" s="9" t="s">
        <v>46</v>
      </c>
      <c r="C12" s="154" t="s">
        <v>67</v>
      </c>
      <c r="D12" s="155"/>
      <c r="E12" s="155"/>
      <c r="F12" s="155"/>
      <c r="G12" s="155"/>
      <c r="H12" s="155"/>
      <c r="I12" s="155"/>
      <c r="J12" s="156"/>
      <c r="K12" s="10">
        <f>K13+K29+K35+K39+K52</f>
        <v>5400</v>
      </c>
      <c r="L12" s="10">
        <f t="shared" ref="L12" si="0">L13+L29+L35+L39+L52</f>
        <v>0</v>
      </c>
      <c r="M12" s="10">
        <f>M13+M29+M35+M39+M52</f>
        <v>5356</v>
      </c>
      <c r="N12" s="10">
        <f t="shared" ref="N12" si="1">N13+N29+N35+N39+N52</f>
        <v>970</v>
      </c>
      <c r="O12" s="10">
        <f t="shared" ref="O12:S12" si="2">O13+O29+O35+O39+O52</f>
        <v>1875</v>
      </c>
      <c r="P12" s="10">
        <f t="shared" si="2"/>
        <v>20</v>
      </c>
      <c r="Q12" s="10">
        <f t="shared" si="2"/>
        <v>0</v>
      </c>
      <c r="R12" s="10">
        <f t="shared" si="2"/>
        <v>44</v>
      </c>
      <c r="S12" s="10">
        <f t="shared" si="2"/>
        <v>208</v>
      </c>
      <c r="T12" s="10">
        <f>T13+T29+T35+T39+T52</f>
        <v>612</v>
      </c>
      <c r="U12" s="10">
        <f>U13+U29+U35+U39+U52</f>
        <v>792</v>
      </c>
      <c r="V12" s="10">
        <f>V13+V29+V35+V39+V52</f>
        <v>612</v>
      </c>
      <c r="W12" s="10">
        <f t="shared" ref="W12:AA12" si="3">W13+W29+W35+W39+W52</f>
        <v>792</v>
      </c>
      <c r="X12" s="10">
        <f t="shared" si="3"/>
        <v>612</v>
      </c>
      <c r="Y12" s="10">
        <f t="shared" si="3"/>
        <v>828</v>
      </c>
      <c r="Z12" s="10">
        <f t="shared" si="3"/>
        <v>612</v>
      </c>
      <c r="AA12" s="10">
        <f t="shared" si="3"/>
        <v>468</v>
      </c>
      <c r="AB12" s="77">
        <f>SUM(T12:AA12)</f>
        <v>5328</v>
      </c>
    </row>
    <row r="13" spans="1:28" ht="25.5" customHeight="1" x14ac:dyDescent="0.25">
      <c r="A13" s="1" t="s">
        <v>18</v>
      </c>
      <c r="B13" s="1" t="s">
        <v>19</v>
      </c>
      <c r="C13" s="154" t="s">
        <v>170</v>
      </c>
      <c r="D13" s="155"/>
      <c r="E13" s="155"/>
      <c r="F13" s="155"/>
      <c r="G13" s="155"/>
      <c r="H13" s="155"/>
      <c r="I13" s="155"/>
      <c r="J13" s="156"/>
      <c r="K13" s="11">
        <f>K14</f>
        <v>1476</v>
      </c>
      <c r="L13" s="11">
        <f t="shared" ref="L13:AA13" si="4">L14</f>
        <v>0</v>
      </c>
      <c r="M13" s="11">
        <f t="shared" si="4"/>
        <v>1432</v>
      </c>
      <c r="N13" s="11">
        <f t="shared" si="4"/>
        <v>934</v>
      </c>
      <c r="O13" s="11">
        <f t="shared" si="4"/>
        <v>470</v>
      </c>
      <c r="P13" s="11">
        <f t="shared" si="4"/>
        <v>0</v>
      </c>
      <c r="Q13" s="11">
        <f t="shared" si="4"/>
        <v>0</v>
      </c>
      <c r="R13" s="11">
        <f t="shared" si="4"/>
        <v>44</v>
      </c>
      <c r="S13" s="11">
        <f t="shared" si="4"/>
        <v>28</v>
      </c>
      <c r="T13" s="11">
        <f t="shared" si="4"/>
        <v>612</v>
      </c>
      <c r="U13" s="11">
        <f t="shared" si="4"/>
        <v>792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>
        <f t="shared" si="4"/>
        <v>0</v>
      </c>
    </row>
    <row r="14" spans="1:28" ht="17.25" customHeight="1" x14ac:dyDescent="0.25">
      <c r="A14" s="1" t="s">
        <v>66</v>
      </c>
      <c r="B14" s="1" t="s">
        <v>20</v>
      </c>
      <c r="C14" s="154" t="s">
        <v>170</v>
      </c>
      <c r="D14" s="155"/>
      <c r="E14" s="155"/>
      <c r="F14" s="155"/>
      <c r="G14" s="155"/>
      <c r="H14" s="155"/>
      <c r="I14" s="155"/>
      <c r="J14" s="156"/>
      <c r="K14" s="11">
        <f>SUM(K15:K28)</f>
        <v>1476</v>
      </c>
      <c r="L14" s="11">
        <f t="shared" ref="L14:Q14" si="5">SUM(L15:L28)</f>
        <v>0</v>
      </c>
      <c r="M14" s="11">
        <f t="shared" si="5"/>
        <v>1432</v>
      </c>
      <c r="N14" s="11">
        <f t="shared" si="5"/>
        <v>934</v>
      </c>
      <c r="O14" s="11">
        <f t="shared" si="5"/>
        <v>470</v>
      </c>
      <c r="P14" s="11">
        <f t="shared" si="5"/>
        <v>0</v>
      </c>
      <c r="Q14" s="11">
        <f t="shared" si="5"/>
        <v>0</v>
      </c>
      <c r="R14" s="11">
        <f t="shared" ref="R14" si="6">SUM(R15:R28)</f>
        <v>44</v>
      </c>
      <c r="S14" s="11">
        <f>SUM(S15:S28)</f>
        <v>28</v>
      </c>
      <c r="T14" s="11">
        <f>SUM(T15:T28)</f>
        <v>612</v>
      </c>
      <c r="U14" s="11">
        <f t="shared" ref="U14:Y14" si="7">SUM(U15:U28)</f>
        <v>792</v>
      </c>
      <c r="V14" s="11">
        <f t="shared" si="7"/>
        <v>0</v>
      </c>
      <c r="W14" s="11">
        <f t="shared" si="7"/>
        <v>0</v>
      </c>
      <c r="X14" s="11">
        <f t="shared" si="7"/>
        <v>0</v>
      </c>
      <c r="Y14" s="11">
        <f t="shared" si="7"/>
        <v>0</v>
      </c>
      <c r="Z14" s="11">
        <f t="shared" ref="Z14:AA14" si="8">SUM(Z15:Z27)</f>
        <v>0</v>
      </c>
      <c r="AA14" s="11">
        <f t="shared" si="8"/>
        <v>0</v>
      </c>
    </row>
    <row r="15" spans="1:28" ht="24.75" customHeight="1" x14ac:dyDescent="0.25">
      <c r="A15" s="31" t="s">
        <v>185</v>
      </c>
      <c r="B15" s="97" t="s">
        <v>69</v>
      </c>
      <c r="C15" s="36"/>
      <c r="D15" s="12" t="s">
        <v>47</v>
      </c>
      <c r="E15" s="36"/>
      <c r="F15" s="36"/>
      <c r="G15" s="36"/>
      <c r="H15" s="36"/>
      <c r="I15" s="127"/>
      <c r="J15" s="12"/>
      <c r="K15" s="8">
        <f>M15+R15</f>
        <v>72</v>
      </c>
      <c r="L15" s="8"/>
      <c r="M15" s="34">
        <f>N15+O15+P15+S15</f>
        <v>64</v>
      </c>
      <c r="N15" s="34">
        <v>58</v>
      </c>
      <c r="O15" s="8"/>
      <c r="P15" s="8"/>
      <c r="Q15" s="39"/>
      <c r="R15" s="39">
        <v>8</v>
      </c>
      <c r="S15" s="39">
        <v>6</v>
      </c>
      <c r="T15" s="100">
        <v>30</v>
      </c>
      <c r="U15" s="100">
        <v>28</v>
      </c>
      <c r="V15" s="8"/>
      <c r="W15" s="34"/>
      <c r="X15" s="8"/>
      <c r="Y15" s="8"/>
      <c r="Z15" s="8"/>
      <c r="AA15" s="8"/>
    </row>
    <row r="16" spans="1:28" ht="27" customHeight="1" x14ac:dyDescent="0.25">
      <c r="A16" s="31" t="s">
        <v>186</v>
      </c>
      <c r="B16" s="97" t="s">
        <v>68</v>
      </c>
      <c r="C16" s="36"/>
      <c r="D16" s="17" t="s">
        <v>5</v>
      </c>
      <c r="E16" s="36"/>
      <c r="F16" s="36"/>
      <c r="G16" s="36"/>
      <c r="H16" s="36"/>
      <c r="I16" s="127"/>
      <c r="J16" s="5"/>
      <c r="K16" s="8">
        <f t="shared" ref="K16:K28" si="9">M16+R16</f>
        <v>108</v>
      </c>
      <c r="L16" s="8"/>
      <c r="M16" s="34">
        <f t="shared" ref="M16:M23" si="10">N16+O16+P16+S16</f>
        <v>108</v>
      </c>
      <c r="N16" s="34">
        <v>108</v>
      </c>
      <c r="O16" s="8"/>
      <c r="P16" s="8"/>
      <c r="Q16" s="39"/>
      <c r="R16" s="39"/>
      <c r="S16" s="39"/>
      <c r="T16" s="100">
        <v>58</v>
      </c>
      <c r="U16" s="100">
        <v>50</v>
      </c>
      <c r="V16" s="8"/>
      <c r="W16" s="34"/>
      <c r="X16" s="8"/>
      <c r="Y16" s="8"/>
      <c r="Z16" s="8"/>
      <c r="AA16" s="8"/>
    </row>
    <row r="17" spans="1:27" ht="15.75" customHeight="1" x14ac:dyDescent="0.25">
      <c r="A17" s="31" t="s">
        <v>21</v>
      </c>
      <c r="B17" s="98" t="s">
        <v>1</v>
      </c>
      <c r="C17" s="3"/>
      <c r="D17" s="7" t="s">
        <v>5</v>
      </c>
      <c r="E17" s="3"/>
      <c r="F17" s="3"/>
      <c r="G17" s="3"/>
      <c r="H17" s="3"/>
      <c r="I17" s="7"/>
      <c r="J17" s="7"/>
      <c r="K17" s="8">
        <f t="shared" si="9"/>
        <v>72</v>
      </c>
      <c r="L17" s="8"/>
      <c r="M17" s="34">
        <f t="shared" si="10"/>
        <v>72</v>
      </c>
      <c r="N17" s="34"/>
      <c r="O17" s="8">
        <v>72</v>
      </c>
      <c r="P17" s="8"/>
      <c r="Q17" s="39"/>
      <c r="R17" s="39"/>
      <c r="S17" s="39"/>
      <c r="T17" s="100">
        <v>34</v>
      </c>
      <c r="U17" s="100">
        <v>38</v>
      </c>
      <c r="V17" s="8"/>
      <c r="W17" s="34"/>
      <c r="X17" s="8"/>
      <c r="Y17" s="8"/>
      <c r="Z17" s="8"/>
      <c r="AA17" s="8"/>
    </row>
    <row r="18" spans="1:27" ht="16.899999999999999" customHeight="1" x14ac:dyDescent="0.25">
      <c r="A18" s="31" t="s">
        <v>22</v>
      </c>
      <c r="B18" s="99" t="s">
        <v>121</v>
      </c>
      <c r="C18" s="5"/>
      <c r="D18" s="12" t="s">
        <v>47</v>
      </c>
      <c r="E18" s="5"/>
      <c r="F18" s="5"/>
      <c r="G18" s="5"/>
      <c r="H18" s="5"/>
      <c r="I18" s="12"/>
      <c r="J18" s="12"/>
      <c r="K18" s="8">
        <f t="shared" si="9"/>
        <v>340</v>
      </c>
      <c r="L18" s="8"/>
      <c r="M18" s="34">
        <f t="shared" si="10"/>
        <v>328</v>
      </c>
      <c r="N18" s="34">
        <v>268</v>
      </c>
      <c r="O18" s="8">
        <v>54</v>
      </c>
      <c r="P18" s="8"/>
      <c r="Q18" s="39"/>
      <c r="R18" s="39">
        <v>12</v>
      </c>
      <c r="S18" s="39">
        <v>6</v>
      </c>
      <c r="T18" s="100">
        <v>118</v>
      </c>
      <c r="U18" s="100">
        <v>204</v>
      </c>
      <c r="V18" s="8"/>
      <c r="W18" s="34"/>
      <c r="X18" s="8"/>
      <c r="Y18" s="8"/>
      <c r="Z18" s="8"/>
      <c r="AA18" s="8"/>
    </row>
    <row r="19" spans="1:27" x14ac:dyDescent="0.25">
      <c r="A19" s="31" t="s">
        <v>23</v>
      </c>
      <c r="B19" s="99" t="s">
        <v>2</v>
      </c>
      <c r="C19" s="5"/>
      <c r="D19" s="12" t="s">
        <v>181</v>
      </c>
      <c r="E19" s="5"/>
      <c r="F19" s="5"/>
      <c r="G19" s="5"/>
      <c r="H19" s="5"/>
      <c r="I19" s="12"/>
      <c r="J19" s="12"/>
      <c r="K19" s="8">
        <f t="shared" si="9"/>
        <v>136</v>
      </c>
      <c r="L19" s="8"/>
      <c r="M19" s="34">
        <f t="shared" si="10"/>
        <v>136</v>
      </c>
      <c r="N19" s="34">
        <v>100</v>
      </c>
      <c r="O19" s="8">
        <v>36</v>
      </c>
      <c r="P19" s="8"/>
      <c r="Q19" s="39"/>
      <c r="R19" s="39"/>
      <c r="S19" s="39"/>
      <c r="T19" s="100">
        <v>51</v>
      </c>
      <c r="U19" s="100">
        <v>85</v>
      </c>
      <c r="V19" s="34"/>
      <c r="W19" s="8"/>
      <c r="X19" s="8"/>
      <c r="Y19" s="8"/>
      <c r="Z19" s="8"/>
      <c r="AA19" s="8"/>
    </row>
    <row r="20" spans="1:27" ht="16.5" customHeight="1" x14ac:dyDescent="0.25">
      <c r="A20" s="31" t="s">
        <v>25</v>
      </c>
      <c r="B20" s="100" t="s">
        <v>24</v>
      </c>
      <c r="C20" s="2" t="s">
        <v>180</v>
      </c>
      <c r="D20" s="12" t="s">
        <v>181</v>
      </c>
      <c r="E20" s="2"/>
      <c r="F20" s="2"/>
      <c r="G20" s="2"/>
      <c r="H20" s="2"/>
      <c r="I20" s="14"/>
      <c r="J20" s="12"/>
      <c r="K20" s="8">
        <f t="shared" si="9"/>
        <v>72</v>
      </c>
      <c r="L20" s="8"/>
      <c r="M20" s="34">
        <f t="shared" si="10"/>
        <v>72</v>
      </c>
      <c r="N20" s="34">
        <v>2</v>
      </c>
      <c r="O20" s="8">
        <v>70</v>
      </c>
      <c r="P20" s="8"/>
      <c r="Q20" s="39"/>
      <c r="R20" s="39"/>
      <c r="S20" s="39"/>
      <c r="T20" s="100">
        <v>34</v>
      </c>
      <c r="U20" s="100">
        <v>38</v>
      </c>
      <c r="V20" s="8"/>
      <c r="W20" s="34"/>
      <c r="X20" s="8"/>
      <c r="Y20" s="8"/>
      <c r="Z20" s="8"/>
      <c r="AA20" s="8"/>
    </row>
    <row r="21" spans="1:27" ht="14.25" customHeight="1" x14ac:dyDescent="0.25">
      <c r="A21" s="31" t="s">
        <v>26</v>
      </c>
      <c r="B21" s="101" t="s">
        <v>197</v>
      </c>
      <c r="C21" s="6"/>
      <c r="D21" s="15" t="s">
        <v>5</v>
      </c>
      <c r="E21" s="6"/>
      <c r="F21" s="6"/>
      <c r="G21" s="6"/>
      <c r="H21" s="6"/>
      <c r="I21" s="15"/>
      <c r="J21" s="15"/>
      <c r="K21" s="8">
        <f t="shared" si="9"/>
        <v>68</v>
      </c>
      <c r="L21" s="8"/>
      <c r="M21" s="34">
        <f t="shared" si="10"/>
        <v>68</v>
      </c>
      <c r="N21" s="34">
        <v>28</v>
      </c>
      <c r="O21" s="8">
        <v>40</v>
      </c>
      <c r="P21" s="8"/>
      <c r="Q21" s="39"/>
      <c r="R21" s="39"/>
      <c r="S21" s="39"/>
      <c r="T21" s="100">
        <v>28</v>
      </c>
      <c r="U21" s="100">
        <v>40</v>
      </c>
      <c r="V21" s="8"/>
      <c r="W21" s="34"/>
      <c r="X21" s="8"/>
      <c r="Y21" s="8"/>
      <c r="Z21" s="8"/>
      <c r="AA21" s="8"/>
    </row>
    <row r="22" spans="1:27" ht="14.25" customHeight="1" x14ac:dyDescent="0.25">
      <c r="A22" s="31" t="s">
        <v>122</v>
      </c>
      <c r="B22" s="99" t="s">
        <v>27</v>
      </c>
      <c r="C22" s="5"/>
      <c r="D22" s="12" t="s">
        <v>47</v>
      </c>
      <c r="E22" s="5"/>
      <c r="F22" s="5"/>
      <c r="G22" s="5"/>
      <c r="H22" s="5"/>
      <c r="I22" s="12"/>
      <c r="J22" s="12"/>
      <c r="K22" s="8">
        <f t="shared" si="9"/>
        <v>144</v>
      </c>
      <c r="L22" s="8"/>
      <c r="M22" s="34">
        <f t="shared" si="10"/>
        <v>132</v>
      </c>
      <c r="N22" s="34">
        <v>68</v>
      </c>
      <c r="O22" s="8">
        <v>56</v>
      </c>
      <c r="P22" s="8"/>
      <c r="Q22" s="39"/>
      <c r="R22" s="39">
        <v>12</v>
      </c>
      <c r="S22" s="39">
        <v>8</v>
      </c>
      <c r="T22" s="100">
        <v>61</v>
      </c>
      <c r="U22" s="100">
        <v>63</v>
      </c>
      <c r="V22" s="8"/>
      <c r="W22" s="34"/>
      <c r="X22" s="8"/>
      <c r="Y22" s="8"/>
      <c r="Z22" s="8"/>
      <c r="AA22" s="8"/>
    </row>
    <row r="23" spans="1:27" ht="14.25" customHeight="1" x14ac:dyDescent="0.25">
      <c r="A23" s="31" t="s">
        <v>123</v>
      </c>
      <c r="B23" s="102" t="s">
        <v>124</v>
      </c>
      <c r="C23" s="16"/>
      <c r="D23" s="17" t="s">
        <v>47</v>
      </c>
      <c r="E23" s="16"/>
      <c r="F23" s="16"/>
      <c r="G23" s="16"/>
      <c r="H23" s="16"/>
      <c r="I23" s="17"/>
      <c r="J23" s="17"/>
      <c r="K23" s="8">
        <f t="shared" si="9"/>
        <v>144</v>
      </c>
      <c r="L23" s="8"/>
      <c r="M23" s="34">
        <f t="shared" si="10"/>
        <v>132</v>
      </c>
      <c r="N23" s="34">
        <v>74</v>
      </c>
      <c r="O23" s="8">
        <v>50</v>
      </c>
      <c r="P23" s="8"/>
      <c r="Q23" s="39"/>
      <c r="R23" s="39">
        <v>12</v>
      </c>
      <c r="S23" s="39">
        <v>8</v>
      </c>
      <c r="T23" s="100">
        <v>62</v>
      </c>
      <c r="U23" s="100">
        <v>62</v>
      </c>
      <c r="V23" s="8"/>
      <c r="W23" s="34"/>
      <c r="X23" s="8"/>
      <c r="Y23" s="8"/>
      <c r="Z23" s="8"/>
      <c r="AA23" s="8"/>
    </row>
    <row r="24" spans="1:27" ht="14.25" customHeight="1" x14ac:dyDescent="0.25">
      <c r="A24" s="31" t="s">
        <v>168</v>
      </c>
      <c r="B24" s="102" t="s">
        <v>70</v>
      </c>
      <c r="C24" s="16"/>
      <c r="D24" s="17" t="s">
        <v>5</v>
      </c>
      <c r="E24" s="16"/>
      <c r="F24" s="16"/>
      <c r="G24" s="16"/>
      <c r="H24" s="16"/>
      <c r="I24" s="17"/>
      <c r="J24" s="17"/>
      <c r="K24" s="8">
        <f t="shared" si="9"/>
        <v>72</v>
      </c>
      <c r="L24" s="8"/>
      <c r="M24" s="34">
        <f>N24+O24+S24</f>
        <v>72</v>
      </c>
      <c r="N24" s="34">
        <v>42</v>
      </c>
      <c r="O24" s="8">
        <v>30</v>
      </c>
      <c r="P24" s="8"/>
      <c r="Q24" s="39"/>
      <c r="R24" s="39"/>
      <c r="S24" s="39"/>
      <c r="T24" s="100">
        <v>34</v>
      </c>
      <c r="U24" s="100">
        <v>38</v>
      </c>
      <c r="V24" s="8"/>
      <c r="W24" s="34"/>
      <c r="X24" s="8"/>
      <c r="Y24" s="8"/>
      <c r="Z24" s="8"/>
      <c r="AA24" s="8"/>
    </row>
    <row r="25" spans="1:27" x14ac:dyDescent="0.25">
      <c r="A25" s="31" t="s">
        <v>71</v>
      </c>
      <c r="B25" s="102" t="s">
        <v>196</v>
      </c>
      <c r="C25" s="16"/>
      <c r="D25" s="17" t="s">
        <v>5</v>
      </c>
      <c r="E25" s="16"/>
      <c r="F25" s="16"/>
      <c r="G25" s="16"/>
      <c r="H25" s="16"/>
      <c r="I25" s="17"/>
      <c r="J25" s="17"/>
      <c r="K25" s="8">
        <f t="shared" si="9"/>
        <v>72</v>
      </c>
      <c r="L25" s="8"/>
      <c r="M25" s="34">
        <f t="shared" ref="M25:M26" si="11">SUM(T25:AA25)</f>
        <v>72</v>
      </c>
      <c r="N25" s="34">
        <f t="shared" ref="N25" si="12">SUM(M25-O25)</f>
        <v>52</v>
      </c>
      <c r="O25" s="8">
        <v>20</v>
      </c>
      <c r="P25" s="8"/>
      <c r="Q25" s="39"/>
      <c r="R25" s="39"/>
      <c r="S25" s="39"/>
      <c r="T25" s="100">
        <v>32</v>
      </c>
      <c r="U25" s="100">
        <v>40</v>
      </c>
      <c r="V25" s="8"/>
      <c r="W25" s="34"/>
      <c r="X25" s="8"/>
      <c r="Y25" s="8"/>
      <c r="Z25" s="8"/>
      <c r="AA25" s="8"/>
    </row>
    <row r="26" spans="1:27" x14ac:dyDescent="0.25">
      <c r="A26" s="31" t="s">
        <v>187</v>
      </c>
      <c r="B26" s="102" t="s">
        <v>125</v>
      </c>
      <c r="C26" s="16"/>
      <c r="D26" s="12" t="s">
        <v>5</v>
      </c>
      <c r="E26" s="16"/>
      <c r="F26" s="16"/>
      <c r="G26" s="16"/>
      <c r="H26" s="16"/>
      <c r="I26" s="17"/>
      <c r="J26" s="12"/>
      <c r="K26" s="8">
        <f t="shared" si="9"/>
        <v>72</v>
      </c>
      <c r="L26" s="8"/>
      <c r="M26" s="34">
        <f t="shared" si="11"/>
        <v>72</v>
      </c>
      <c r="N26" s="34">
        <v>52</v>
      </c>
      <c r="O26" s="8">
        <v>20</v>
      </c>
      <c r="P26" s="8"/>
      <c r="Q26" s="39"/>
      <c r="R26" s="39"/>
      <c r="S26" s="39"/>
      <c r="T26" s="133">
        <v>34</v>
      </c>
      <c r="U26" s="100">
        <v>38</v>
      </c>
      <c r="V26" s="39"/>
      <c r="W26" s="34"/>
      <c r="X26" s="8"/>
      <c r="Y26" s="8"/>
      <c r="Z26" s="8"/>
      <c r="AA26" s="8"/>
    </row>
    <row r="27" spans="1:27" x14ac:dyDescent="0.25">
      <c r="A27" s="31" t="s">
        <v>188</v>
      </c>
      <c r="B27" s="100" t="s">
        <v>3</v>
      </c>
      <c r="C27" s="14"/>
      <c r="D27" s="14" t="s">
        <v>5</v>
      </c>
      <c r="E27" s="2"/>
      <c r="F27" s="2"/>
      <c r="G27" s="2"/>
      <c r="H27" s="2"/>
      <c r="I27" s="14"/>
      <c r="J27" s="14"/>
      <c r="K27" s="8">
        <f t="shared" si="9"/>
        <v>72</v>
      </c>
      <c r="L27" s="8"/>
      <c r="M27" s="34">
        <f>N27+O27+S27</f>
        <v>72</v>
      </c>
      <c r="N27" s="34">
        <v>62</v>
      </c>
      <c r="O27" s="8">
        <v>10</v>
      </c>
      <c r="P27" s="8"/>
      <c r="Q27" s="39"/>
      <c r="R27" s="39"/>
      <c r="S27" s="39"/>
      <c r="T27" s="100">
        <v>36</v>
      </c>
      <c r="U27" s="100">
        <v>36</v>
      </c>
      <c r="V27" s="8"/>
      <c r="W27" s="34"/>
      <c r="X27" s="8"/>
      <c r="Y27" s="8"/>
      <c r="Z27" s="8"/>
      <c r="AA27" s="8"/>
    </row>
    <row r="28" spans="1:27" x14ac:dyDescent="0.25">
      <c r="A28" s="31" t="s">
        <v>194</v>
      </c>
      <c r="B28" s="2" t="s">
        <v>182</v>
      </c>
      <c r="C28" s="14"/>
      <c r="D28" s="14" t="s">
        <v>5</v>
      </c>
      <c r="E28" s="2"/>
      <c r="F28" s="2"/>
      <c r="G28" s="2"/>
      <c r="H28" s="2"/>
      <c r="I28" s="14"/>
      <c r="J28" s="14"/>
      <c r="K28" s="8">
        <f t="shared" si="9"/>
        <v>32</v>
      </c>
      <c r="L28" s="8"/>
      <c r="M28" s="34">
        <f>N28+O28+S28</f>
        <v>32</v>
      </c>
      <c r="N28" s="34">
        <v>20</v>
      </c>
      <c r="O28" s="8">
        <v>12</v>
      </c>
      <c r="P28" s="8"/>
      <c r="Q28" s="39"/>
      <c r="R28" s="39"/>
      <c r="S28" s="39"/>
      <c r="T28" s="100"/>
      <c r="U28" s="100">
        <v>32</v>
      </c>
      <c r="V28" s="8"/>
      <c r="W28" s="34"/>
      <c r="X28" s="8"/>
      <c r="Y28" s="8"/>
      <c r="Z28" s="8"/>
      <c r="AA28" s="8"/>
    </row>
    <row r="29" spans="1:27" ht="25.5" customHeight="1" thickBot="1" x14ac:dyDescent="0.3">
      <c r="A29" s="18" t="s">
        <v>72</v>
      </c>
      <c r="B29" s="19" t="s">
        <v>73</v>
      </c>
      <c r="C29" s="154" t="s">
        <v>171</v>
      </c>
      <c r="D29" s="155"/>
      <c r="E29" s="155"/>
      <c r="F29" s="155"/>
      <c r="G29" s="155"/>
      <c r="H29" s="155"/>
      <c r="I29" s="155"/>
      <c r="J29" s="156"/>
      <c r="K29" s="70">
        <f t="shared" ref="K29:L29" si="13">SUM(K30:K34)</f>
        <v>468</v>
      </c>
      <c r="L29" s="70">
        <f t="shared" si="13"/>
        <v>0</v>
      </c>
      <c r="M29" s="70">
        <f>SUM(M30:M34)</f>
        <v>468</v>
      </c>
      <c r="N29" s="70">
        <f t="shared" ref="N29:AA29" si="14">SUM(N30:N34)</f>
        <v>36</v>
      </c>
      <c r="O29" s="70">
        <f t="shared" si="14"/>
        <v>354</v>
      </c>
      <c r="P29" s="70">
        <f t="shared" si="14"/>
        <v>0</v>
      </c>
      <c r="Q29" s="70">
        <f t="shared" si="14"/>
        <v>0</v>
      </c>
      <c r="R29" s="70">
        <f t="shared" si="14"/>
        <v>0</v>
      </c>
      <c r="S29" s="70">
        <f t="shared" si="14"/>
        <v>0</v>
      </c>
      <c r="T29" s="70">
        <f t="shared" si="14"/>
        <v>0</v>
      </c>
      <c r="U29" s="70">
        <f t="shared" si="14"/>
        <v>0</v>
      </c>
      <c r="V29" s="70">
        <f t="shared" si="14"/>
        <v>56</v>
      </c>
      <c r="W29" s="70">
        <f t="shared" si="14"/>
        <v>72</v>
      </c>
      <c r="X29" s="70">
        <f t="shared" si="14"/>
        <v>52</v>
      </c>
      <c r="Y29" s="70">
        <f t="shared" si="14"/>
        <v>68</v>
      </c>
      <c r="Z29" s="70">
        <f t="shared" si="14"/>
        <v>196</v>
      </c>
      <c r="AA29" s="70">
        <f t="shared" si="14"/>
        <v>24</v>
      </c>
    </row>
    <row r="30" spans="1:27" ht="15" customHeight="1" thickBot="1" x14ac:dyDescent="0.3">
      <c r="A30" s="44" t="s">
        <v>74</v>
      </c>
      <c r="B30" s="103" t="s">
        <v>75</v>
      </c>
      <c r="C30" s="106"/>
      <c r="D30" s="106"/>
      <c r="E30" s="106"/>
      <c r="F30" s="106"/>
      <c r="G30" s="106"/>
      <c r="H30" s="106"/>
      <c r="I30" s="136" t="s">
        <v>5</v>
      </c>
      <c r="J30" s="72"/>
      <c r="K30" s="40">
        <f>M30</f>
        <v>48</v>
      </c>
      <c r="L30" s="40"/>
      <c r="M30" s="68">
        <f>SUM(T30:AA30)</f>
        <v>48</v>
      </c>
      <c r="N30" s="125"/>
      <c r="O30" s="59">
        <v>10</v>
      </c>
      <c r="P30" s="40"/>
      <c r="Q30" s="59"/>
      <c r="R30" s="59"/>
      <c r="S30" s="59"/>
      <c r="T30" s="41"/>
      <c r="U30" s="40"/>
      <c r="V30" s="40"/>
      <c r="W30" s="41"/>
      <c r="X30" s="40"/>
      <c r="Y30" s="40"/>
      <c r="Z30" s="40">
        <v>48</v>
      </c>
      <c r="AA30" s="40"/>
    </row>
    <row r="31" spans="1:27" ht="14.25" customHeight="1" thickBot="1" x14ac:dyDescent="0.3">
      <c r="A31" s="45" t="s">
        <v>76</v>
      </c>
      <c r="B31" s="104" t="s">
        <v>2</v>
      </c>
      <c r="C31" s="106"/>
      <c r="D31" s="106"/>
      <c r="E31" s="106"/>
      <c r="F31" s="106"/>
      <c r="G31" s="106"/>
      <c r="H31" s="106"/>
      <c r="I31" s="137"/>
      <c r="J31" s="72"/>
      <c r="K31" s="40">
        <f t="shared" ref="K31:K34" si="15">M31</f>
        <v>48</v>
      </c>
      <c r="L31" s="8"/>
      <c r="M31" s="85">
        <f t="shared" ref="M31:M34" si="16">SUM(T31:AA31)</f>
        <v>48</v>
      </c>
      <c r="N31" s="14"/>
      <c r="O31" s="39">
        <v>10</v>
      </c>
      <c r="P31" s="8"/>
      <c r="Q31" s="39"/>
      <c r="R31" s="39"/>
      <c r="S31" s="39"/>
      <c r="T31" s="34"/>
      <c r="U31" s="8"/>
      <c r="V31" s="8"/>
      <c r="W31" s="34"/>
      <c r="X31" s="8"/>
      <c r="Y31" s="8"/>
      <c r="Z31" s="8">
        <v>48</v>
      </c>
      <c r="AA31" s="8"/>
    </row>
    <row r="32" spans="1:27" ht="25.5" customHeight="1" thickBot="1" x14ac:dyDescent="0.3">
      <c r="A32" s="47" t="s">
        <v>77</v>
      </c>
      <c r="B32" s="105" t="s">
        <v>89</v>
      </c>
      <c r="C32" s="22"/>
      <c r="D32" s="22"/>
      <c r="E32" s="22"/>
      <c r="F32" s="22"/>
      <c r="G32" s="22"/>
      <c r="H32" s="22"/>
      <c r="I32" s="4"/>
      <c r="J32" s="72" t="s">
        <v>5</v>
      </c>
      <c r="K32" s="40">
        <f t="shared" si="15"/>
        <v>164</v>
      </c>
      <c r="L32" s="8"/>
      <c r="M32" s="85">
        <f t="shared" si="16"/>
        <v>164</v>
      </c>
      <c r="N32" s="71"/>
      <c r="O32" s="39">
        <v>164</v>
      </c>
      <c r="P32" s="8"/>
      <c r="Q32" s="39"/>
      <c r="R32" s="39"/>
      <c r="S32" s="39"/>
      <c r="T32" s="34"/>
      <c r="U32" s="8"/>
      <c r="V32" s="8">
        <v>28</v>
      </c>
      <c r="W32" s="34">
        <v>36</v>
      </c>
      <c r="X32" s="8">
        <v>26</v>
      </c>
      <c r="Y32" s="8">
        <v>34</v>
      </c>
      <c r="Z32" s="8">
        <v>28</v>
      </c>
      <c r="AA32" s="8">
        <v>12</v>
      </c>
    </row>
    <row r="33" spans="1:27" ht="16.5" customHeight="1" thickBot="1" x14ac:dyDescent="0.3">
      <c r="A33" s="45" t="s">
        <v>78</v>
      </c>
      <c r="B33" s="104" t="s">
        <v>4</v>
      </c>
      <c r="C33" s="106"/>
      <c r="D33" s="106"/>
      <c r="E33" s="106" t="s">
        <v>180</v>
      </c>
      <c r="F33" s="106" t="s">
        <v>180</v>
      </c>
      <c r="G33" s="106" t="s">
        <v>180</v>
      </c>
      <c r="H33" s="106" t="s">
        <v>180</v>
      </c>
      <c r="I33" s="14" t="s">
        <v>180</v>
      </c>
      <c r="J33" s="72" t="s">
        <v>5</v>
      </c>
      <c r="K33" s="40">
        <f t="shared" si="15"/>
        <v>164</v>
      </c>
      <c r="L33" s="8"/>
      <c r="M33" s="85">
        <f t="shared" si="16"/>
        <v>164</v>
      </c>
      <c r="N33" s="71"/>
      <c r="O33" s="39">
        <v>162</v>
      </c>
      <c r="P33" s="8"/>
      <c r="Q33" s="39"/>
      <c r="R33" s="39"/>
      <c r="S33" s="39"/>
      <c r="T33" s="34"/>
      <c r="U33" s="8"/>
      <c r="V33" s="8">
        <v>28</v>
      </c>
      <c r="W33" s="34">
        <v>36</v>
      </c>
      <c r="X33" s="8">
        <v>26</v>
      </c>
      <c r="Y33" s="8">
        <v>34</v>
      </c>
      <c r="Z33" s="8">
        <v>28</v>
      </c>
      <c r="AA33" s="8">
        <v>12</v>
      </c>
    </row>
    <row r="34" spans="1:27" ht="14.25" customHeight="1" thickBot="1" x14ac:dyDescent="0.3">
      <c r="A34" s="46" t="s">
        <v>90</v>
      </c>
      <c r="B34" s="104" t="s">
        <v>91</v>
      </c>
      <c r="C34" s="106"/>
      <c r="D34" s="106"/>
      <c r="E34" s="106"/>
      <c r="F34" s="106"/>
      <c r="G34" s="106"/>
      <c r="H34" s="106"/>
      <c r="I34" s="74" t="s">
        <v>5</v>
      </c>
      <c r="J34" s="74"/>
      <c r="K34" s="40">
        <f t="shared" si="15"/>
        <v>44</v>
      </c>
      <c r="L34" s="8"/>
      <c r="M34" s="85">
        <f t="shared" si="16"/>
        <v>44</v>
      </c>
      <c r="N34" s="71">
        <v>36</v>
      </c>
      <c r="O34" s="59">
        <v>8</v>
      </c>
      <c r="P34" s="40"/>
      <c r="Q34" s="59"/>
      <c r="R34" s="59"/>
      <c r="S34" s="59"/>
      <c r="T34" s="41"/>
      <c r="U34" s="40"/>
      <c r="V34" s="40"/>
      <c r="W34" s="41"/>
      <c r="X34" s="40"/>
      <c r="Y34" s="40"/>
      <c r="Z34" s="40">
        <v>44</v>
      </c>
      <c r="AA34" s="40"/>
    </row>
    <row r="35" spans="1:27" ht="27" customHeight="1" thickBot="1" x14ac:dyDescent="0.3">
      <c r="A35" s="18" t="s">
        <v>79</v>
      </c>
      <c r="B35" s="73" t="s">
        <v>80</v>
      </c>
      <c r="C35" s="151" t="s">
        <v>183</v>
      </c>
      <c r="D35" s="152"/>
      <c r="E35" s="152"/>
      <c r="F35" s="152"/>
      <c r="G35" s="152"/>
      <c r="H35" s="152"/>
      <c r="I35" s="152"/>
      <c r="J35" s="153"/>
      <c r="K35" s="55">
        <f>SUM(K36:K38)</f>
        <v>184</v>
      </c>
      <c r="L35" s="55">
        <f t="shared" ref="L35:AA35" si="17">SUM(L36:L38)</f>
        <v>0</v>
      </c>
      <c r="M35" s="55">
        <f t="shared" si="17"/>
        <v>184</v>
      </c>
      <c r="N35" s="55">
        <f t="shared" si="17"/>
        <v>0</v>
      </c>
      <c r="O35" s="55">
        <f t="shared" si="17"/>
        <v>48</v>
      </c>
      <c r="P35" s="55">
        <f t="shared" si="17"/>
        <v>0</v>
      </c>
      <c r="Q35" s="55">
        <f t="shared" si="17"/>
        <v>0</v>
      </c>
      <c r="R35" s="55">
        <f t="shared" si="17"/>
        <v>0</v>
      </c>
      <c r="S35" s="55">
        <f t="shared" si="17"/>
        <v>0</v>
      </c>
      <c r="T35" s="55">
        <f t="shared" si="17"/>
        <v>0</v>
      </c>
      <c r="U35" s="55">
        <f t="shared" si="17"/>
        <v>0</v>
      </c>
      <c r="V35" s="55">
        <f t="shared" si="17"/>
        <v>128</v>
      </c>
      <c r="W35" s="55">
        <f>SUM(W36:W38)</f>
        <v>56</v>
      </c>
      <c r="X35" s="55">
        <f t="shared" si="17"/>
        <v>0</v>
      </c>
      <c r="Y35" s="55">
        <f t="shared" si="17"/>
        <v>0</v>
      </c>
      <c r="Z35" s="55">
        <f t="shared" si="17"/>
        <v>0</v>
      </c>
      <c r="AA35" s="55">
        <f t="shared" si="17"/>
        <v>0</v>
      </c>
    </row>
    <row r="36" spans="1:27" ht="17.25" customHeight="1" thickBot="1" x14ac:dyDescent="0.3">
      <c r="A36" s="42" t="s">
        <v>81</v>
      </c>
      <c r="B36" s="107" t="s">
        <v>127</v>
      </c>
      <c r="C36" s="109"/>
      <c r="D36" s="109"/>
      <c r="E36" s="136" t="s">
        <v>5</v>
      </c>
      <c r="F36" s="109"/>
      <c r="G36" s="109"/>
      <c r="H36" s="109"/>
      <c r="I36" s="128"/>
      <c r="J36" s="72"/>
      <c r="K36" s="8">
        <f>M36</f>
        <v>64</v>
      </c>
      <c r="L36" s="8"/>
      <c r="M36" s="68">
        <f>SUM(T36:AA36)</f>
        <v>64</v>
      </c>
      <c r="N36" s="71"/>
      <c r="O36" s="69">
        <v>24</v>
      </c>
      <c r="P36" s="35"/>
      <c r="Q36" s="35"/>
      <c r="R36" s="35"/>
      <c r="S36" s="35"/>
      <c r="T36" s="35"/>
      <c r="U36" s="35"/>
      <c r="V36" s="52">
        <v>64</v>
      </c>
      <c r="W36" s="52"/>
      <c r="X36" s="52"/>
      <c r="Y36" s="21"/>
      <c r="Z36" s="35"/>
      <c r="AA36" s="33"/>
    </row>
    <row r="37" spans="1:27" ht="22.15" customHeight="1" thickBot="1" x14ac:dyDescent="0.3">
      <c r="A37" s="43" t="s">
        <v>82</v>
      </c>
      <c r="B37" s="108" t="s">
        <v>128</v>
      </c>
      <c r="C37" s="109"/>
      <c r="D37" s="109"/>
      <c r="E37" s="137"/>
      <c r="F37" s="109"/>
      <c r="G37" s="109"/>
      <c r="H37" s="109"/>
      <c r="I37" s="128"/>
      <c r="J37" s="72"/>
      <c r="K37" s="8">
        <f t="shared" ref="K37:K38" si="18">M37</f>
        <v>64</v>
      </c>
      <c r="L37" s="8"/>
      <c r="M37" s="68">
        <f t="shared" ref="M37:M38" si="19">SUM(T37:AA37)</f>
        <v>64</v>
      </c>
      <c r="N37" s="71"/>
      <c r="O37" s="39">
        <v>12</v>
      </c>
      <c r="P37" s="8"/>
      <c r="Q37" s="39"/>
      <c r="R37" s="39"/>
      <c r="S37" s="39"/>
      <c r="T37" s="34"/>
      <c r="U37" s="8"/>
      <c r="V37" s="8">
        <v>64</v>
      </c>
      <c r="W37" s="34"/>
      <c r="X37" s="8"/>
      <c r="Y37" s="8"/>
      <c r="Z37" s="8"/>
      <c r="AA37" s="8"/>
    </row>
    <row r="38" spans="1:27" ht="15" customHeight="1" thickBot="1" x14ac:dyDescent="0.3">
      <c r="A38" s="43" t="s">
        <v>126</v>
      </c>
      <c r="B38" s="108" t="s">
        <v>129</v>
      </c>
      <c r="C38" s="109"/>
      <c r="D38" s="109"/>
      <c r="F38" s="72" t="s">
        <v>5</v>
      </c>
      <c r="G38" s="109"/>
      <c r="H38" s="109"/>
      <c r="I38" s="128"/>
      <c r="J38" s="72"/>
      <c r="K38" s="8">
        <f t="shared" si="18"/>
        <v>56</v>
      </c>
      <c r="L38" s="8"/>
      <c r="M38" s="68">
        <f t="shared" si="19"/>
        <v>56</v>
      </c>
      <c r="N38" s="71"/>
      <c r="O38" s="8">
        <v>12</v>
      </c>
      <c r="P38" s="8"/>
      <c r="Q38" s="8"/>
      <c r="R38" s="8"/>
      <c r="S38" s="8"/>
      <c r="T38" s="84"/>
      <c r="U38" s="8"/>
      <c r="W38" s="8">
        <v>56</v>
      </c>
      <c r="X38" s="8"/>
      <c r="Y38" s="8"/>
      <c r="Z38" s="8"/>
      <c r="AA38" s="91"/>
    </row>
    <row r="39" spans="1:27" ht="16.5" customHeight="1" thickBot="1" x14ac:dyDescent="0.3">
      <c r="A39" s="18" t="s">
        <v>49</v>
      </c>
      <c r="B39" s="73" t="s">
        <v>85</v>
      </c>
      <c r="C39" s="151" t="s">
        <v>184</v>
      </c>
      <c r="D39" s="152"/>
      <c r="E39" s="152"/>
      <c r="F39" s="152"/>
      <c r="G39" s="152"/>
      <c r="H39" s="152"/>
      <c r="I39" s="152"/>
      <c r="J39" s="153"/>
      <c r="K39" s="86">
        <f>SUM(K40:K51)</f>
        <v>842</v>
      </c>
      <c r="L39" s="86">
        <f t="shared" ref="L39:AA39" si="20">SUM(L40:L51)</f>
        <v>0</v>
      </c>
      <c r="M39" s="86">
        <f t="shared" si="20"/>
        <v>842</v>
      </c>
      <c r="N39" s="86">
        <f t="shared" si="20"/>
        <v>0</v>
      </c>
      <c r="O39" s="86">
        <f t="shared" si="20"/>
        <v>326</v>
      </c>
      <c r="P39" s="86">
        <f t="shared" si="20"/>
        <v>0</v>
      </c>
      <c r="Q39" s="86">
        <f t="shared" si="20"/>
        <v>0</v>
      </c>
      <c r="R39" s="86">
        <f t="shared" si="20"/>
        <v>0</v>
      </c>
      <c r="S39" s="86">
        <f t="shared" si="20"/>
        <v>0</v>
      </c>
      <c r="T39" s="86">
        <f t="shared" si="20"/>
        <v>0</v>
      </c>
      <c r="U39" s="86">
        <f t="shared" si="20"/>
        <v>0</v>
      </c>
      <c r="V39" s="86">
        <f t="shared" si="20"/>
        <v>318</v>
      </c>
      <c r="W39" s="86">
        <f t="shared" si="20"/>
        <v>212</v>
      </c>
      <c r="X39" s="86">
        <f t="shared" si="20"/>
        <v>68</v>
      </c>
      <c r="Y39" s="86">
        <f t="shared" si="20"/>
        <v>180</v>
      </c>
      <c r="Z39" s="86">
        <f t="shared" si="20"/>
        <v>0</v>
      </c>
      <c r="AA39" s="124">
        <f t="shared" si="20"/>
        <v>64</v>
      </c>
    </row>
    <row r="40" spans="1:27" ht="16.5" customHeight="1" thickBot="1" x14ac:dyDescent="0.3">
      <c r="A40" s="42" t="s">
        <v>6</v>
      </c>
      <c r="B40" s="107" t="s">
        <v>130</v>
      </c>
      <c r="C40" s="109"/>
      <c r="D40" s="109"/>
      <c r="E40" s="111" t="s">
        <v>5</v>
      </c>
      <c r="F40" s="109"/>
      <c r="G40" s="109"/>
      <c r="H40" s="109"/>
      <c r="I40" s="128"/>
      <c r="J40" s="111"/>
      <c r="K40" s="8">
        <f>M40</f>
        <v>64</v>
      </c>
      <c r="L40" s="8"/>
      <c r="M40" s="8">
        <f>SUM(T40:AA40)</f>
        <v>64</v>
      </c>
      <c r="N40" s="8"/>
      <c r="O40" s="8">
        <v>18</v>
      </c>
      <c r="P40" s="13"/>
      <c r="Q40" s="13"/>
      <c r="R40" s="13"/>
      <c r="S40" s="13"/>
      <c r="T40" s="8"/>
      <c r="U40" s="8"/>
      <c r="V40" s="8">
        <v>64</v>
      </c>
      <c r="W40" s="8"/>
      <c r="X40" s="8"/>
      <c r="Y40" s="8"/>
      <c r="Z40" s="8"/>
      <c r="AA40" s="40"/>
    </row>
    <row r="41" spans="1:27" ht="17.25" customHeight="1" thickBot="1" x14ac:dyDescent="0.3">
      <c r="A41" s="43" t="s">
        <v>7</v>
      </c>
      <c r="B41" s="108" t="s">
        <v>131</v>
      </c>
      <c r="C41" s="109"/>
      <c r="D41" s="109"/>
      <c r="E41" s="111" t="s">
        <v>5</v>
      </c>
      <c r="F41" s="109"/>
      <c r="G41" s="109"/>
      <c r="H41" s="109"/>
      <c r="I41" s="128"/>
      <c r="J41" s="111"/>
      <c r="K41" s="8">
        <f t="shared" ref="K41:K51" si="21">M41</f>
        <v>66</v>
      </c>
      <c r="L41" s="8"/>
      <c r="M41" s="8">
        <f t="shared" ref="M41:M51" si="22">SUM(T41:AA41)</f>
        <v>66</v>
      </c>
      <c r="N41" s="8"/>
      <c r="O41" s="8">
        <v>14</v>
      </c>
      <c r="P41" s="13"/>
      <c r="Q41" s="13"/>
      <c r="R41" s="13"/>
      <c r="S41" s="13"/>
      <c r="T41" s="8"/>
      <c r="U41" s="8"/>
      <c r="V41" s="8">
        <v>66</v>
      </c>
      <c r="W41" s="8"/>
      <c r="X41" s="8"/>
      <c r="Y41" s="8"/>
      <c r="Z41" s="8"/>
      <c r="AA41" s="8"/>
    </row>
    <row r="42" spans="1:27" ht="18" customHeight="1" thickBot="1" x14ac:dyDescent="0.3">
      <c r="A42" s="43" t="s">
        <v>8</v>
      </c>
      <c r="B42" s="108" t="s">
        <v>132</v>
      </c>
      <c r="C42" s="109"/>
      <c r="D42" s="109"/>
      <c r="E42" s="112" t="s">
        <v>5</v>
      </c>
      <c r="F42" s="109"/>
      <c r="G42" s="109"/>
      <c r="H42" s="109"/>
      <c r="I42" s="128"/>
      <c r="J42" s="112"/>
      <c r="K42" s="8">
        <f t="shared" si="21"/>
        <v>54</v>
      </c>
      <c r="L42" s="8"/>
      <c r="M42" s="8">
        <f t="shared" si="22"/>
        <v>54</v>
      </c>
      <c r="N42" s="8"/>
      <c r="O42" s="8">
        <v>36</v>
      </c>
      <c r="P42" s="53"/>
      <c r="Q42" s="53"/>
      <c r="R42" s="53"/>
      <c r="S42" s="53"/>
      <c r="T42" s="52"/>
      <c r="U42" s="52"/>
      <c r="V42" s="52">
        <v>54</v>
      </c>
      <c r="W42" s="52"/>
      <c r="X42" s="52"/>
      <c r="Y42" s="52"/>
      <c r="Z42" s="52"/>
      <c r="AA42" s="52"/>
    </row>
    <row r="43" spans="1:27" ht="15.75" customHeight="1" thickBot="1" x14ac:dyDescent="0.3">
      <c r="A43" s="47" t="s">
        <v>9</v>
      </c>
      <c r="B43" s="108" t="s">
        <v>133</v>
      </c>
      <c r="C43" s="109"/>
      <c r="D43" s="109"/>
      <c r="E43" s="109"/>
      <c r="F43" s="109" t="s">
        <v>47</v>
      </c>
      <c r="G43" s="109"/>
      <c r="H43" s="109"/>
      <c r="I43" s="128"/>
      <c r="J43" s="111"/>
      <c r="K43" s="8">
        <f t="shared" si="21"/>
        <v>88</v>
      </c>
      <c r="L43" s="8"/>
      <c r="M43" s="8">
        <f t="shared" si="22"/>
        <v>88</v>
      </c>
      <c r="N43" s="8"/>
      <c r="O43" s="8">
        <v>48</v>
      </c>
      <c r="P43" s="51"/>
      <c r="Q43" s="51"/>
      <c r="R43" s="51"/>
      <c r="S43" s="51"/>
      <c r="T43" s="8"/>
      <c r="U43" s="8"/>
      <c r="V43" s="34">
        <v>50</v>
      </c>
      <c r="W43" s="8">
        <v>38</v>
      </c>
      <c r="X43" s="8"/>
      <c r="Y43" s="34"/>
      <c r="Z43" s="8"/>
      <c r="AA43" s="34"/>
    </row>
    <row r="44" spans="1:27" ht="21.6" customHeight="1" thickBot="1" x14ac:dyDescent="0.3">
      <c r="A44" s="47" t="s">
        <v>10</v>
      </c>
      <c r="B44" s="108" t="s">
        <v>134</v>
      </c>
      <c r="C44" s="109"/>
      <c r="D44" s="109"/>
      <c r="E44" s="109"/>
      <c r="F44" s="109"/>
      <c r="G44" s="109"/>
      <c r="H44" s="109" t="s">
        <v>5</v>
      </c>
      <c r="I44" s="128"/>
      <c r="J44" s="111"/>
      <c r="K44" s="8">
        <f t="shared" si="21"/>
        <v>54</v>
      </c>
      <c r="L44" s="8"/>
      <c r="M44" s="8">
        <f t="shared" si="22"/>
        <v>54</v>
      </c>
      <c r="N44" s="8"/>
      <c r="O44" s="8">
        <v>14</v>
      </c>
      <c r="P44" s="51"/>
      <c r="Q44" s="51"/>
      <c r="R44" s="51"/>
      <c r="S44" s="51"/>
      <c r="T44" s="8"/>
      <c r="U44" s="8"/>
      <c r="V44" s="34"/>
      <c r="W44" s="8"/>
      <c r="X44" s="8"/>
      <c r="Y44" s="34">
        <v>54</v>
      </c>
      <c r="Z44" s="8"/>
      <c r="AA44" s="34"/>
    </row>
    <row r="45" spans="1:27" ht="12" customHeight="1" thickBot="1" x14ac:dyDescent="0.3">
      <c r="A45" s="48" t="s">
        <v>86</v>
      </c>
      <c r="B45" s="108" t="s">
        <v>11</v>
      </c>
      <c r="C45" s="109"/>
      <c r="D45" s="109"/>
      <c r="E45" s="109"/>
      <c r="F45" s="109"/>
      <c r="G45" s="109" t="s">
        <v>5</v>
      </c>
      <c r="H45" s="109"/>
      <c r="I45" s="128"/>
      <c r="J45" s="111"/>
      <c r="K45" s="8">
        <f t="shared" si="21"/>
        <v>68</v>
      </c>
      <c r="L45" s="8"/>
      <c r="M45" s="8">
        <f t="shared" si="22"/>
        <v>68</v>
      </c>
      <c r="N45" s="8"/>
      <c r="O45" s="8">
        <v>48</v>
      </c>
      <c r="P45" s="51"/>
      <c r="Q45" s="51"/>
      <c r="R45" s="51"/>
      <c r="S45" s="51"/>
      <c r="T45" s="8"/>
      <c r="U45" s="8"/>
      <c r="V45" s="34"/>
      <c r="W45" s="8"/>
      <c r="X45" s="8">
        <v>68</v>
      </c>
      <c r="Y45" s="34"/>
      <c r="Z45" s="8"/>
      <c r="AA45" s="34"/>
    </row>
    <row r="46" spans="1:27" ht="19.149999999999999" customHeight="1" thickBot="1" x14ac:dyDescent="0.3">
      <c r="A46" s="48" t="s">
        <v>92</v>
      </c>
      <c r="B46" s="108" t="s">
        <v>135</v>
      </c>
      <c r="C46" s="109"/>
      <c r="D46" s="109"/>
      <c r="E46" s="109"/>
      <c r="F46" s="109" t="s">
        <v>5</v>
      </c>
      <c r="G46" s="109"/>
      <c r="H46" s="109"/>
      <c r="I46" s="128"/>
      <c r="J46" s="111"/>
      <c r="K46" s="8">
        <f t="shared" si="21"/>
        <v>68</v>
      </c>
      <c r="L46" s="8"/>
      <c r="M46" s="8">
        <f t="shared" si="22"/>
        <v>68</v>
      </c>
      <c r="N46" s="8"/>
      <c r="O46" s="8">
        <v>14</v>
      </c>
      <c r="P46" s="53"/>
      <c r="Q46" s="53"/>
      <c r="R46" s="53"/>
      <c r="S46" s="53"/>
      <c r="T46" s="52"/>
      <c r="U46" s="52"/>
      <c r="V46" s="52"/>
      <c r="W46" s="52">
        <v>68</v>
      </c>
      <c r="X46" s="52"/>
      <c r="Y46" s="52"/>
      <c r="Z46" s="52"/>
      <c r="AA46" s="52"/>
    </row>
    <row r="47" spans="1:27" ht="12" customHeight="1" thickBot="1" x14ac:dyDescent="0.3">
      <c r="A47" s="48" t="s">
        <v>93</v>
      </c>
      <c r="B47" s="108" t="s">
        <v>136</v>
      </c>
      <c r="C47" s="109"/>
      <c r="D47" s="109"/>
      <c r="E47" s="109"/>
      <c r="F47" s="109" t="s">
        <v>47</v>
      </c>
      <c r="G47" s="109"/>
      <c r="H47" s="109"/>
      <c r="I47" s="128"/>
      <c r="J47" s="111"/>
      <c r="K47" s="8">
        <f t="shared" si="21"/>
        <v>122</v>
      </c>
      <c r="L47" s="8"/>
      <c r="M47" s="8">
        <f t="shared" si="22"/>
        <v>122</v>
      </c>
      <c r="N47" s="8"/>
      <c r="O47" s="8">
        <v>70</v>
      </c>
      <c r="P47" s="2"/>
      <c r="Q47" s="2"/>
      <c r="R47" s="2"/>
      <c r="S47" s="2"/>
      <c r="T47" s="4"/>
      <c r="U47" s="4"/>
      <c r="V47" s="4">
        <v>84</v>
      </c>
      <c r="W47" s="4">
        <v>38</v>
      </c>
      <c r="X47" s="4"/>
      <c r="Y47" s="4"/>
      <c r="Z47" s="4"/>
      <c r="AA47" s="4"/>
    </row>
    <row r="48" spans="1:27" ht="23.45" customHeight="1" thickBot="1" x14ac:dyDescent="0.3">
      <c r="A48" s="48" t="s">
        <v>87</v>
      </c>
      <c r="B48" s="110" t="s">
        <v>137</v>
      </c>
      <c r="C48" s="114"/>
      <c r="D48" s="114"/>
      <c r="E48" s="114"/>
      <c r="F48" s="114"/>
      <c r="G48" s="114"/>
      <c r="H48" s="111" t="s">
        <v>5</v>
      </c>
      <c r="I48" s="128"/>
      <c r="J48" s="111"/>
      <c r="K48" s="8">
        <f t="shared" si="21"/>
        <v>54</v>
      </c>
      <c r="L48" s="8"/>
      <c r="M48" s="8">
        <f t="shared" si="22"/>
        <v>54</v>
      </c>
      <c r="N48" s="8"/>
      <c r="O48" s="8">
        <v>14</v>
      </c>
      <c r="P48" s="2"/>
      <c r="Q48" s="2"/>
      <c r="R48" s="2"/>
      <c r="S48" s="2"/>
      <c r="T48" s="4"/>
      <c r="U48" s="4"/>
      <c r="V48" s="4"/>
      <c r="W48" s="4"/>
      <c r="X48" s="4"/>
      <c r="Y48" s="4">
        <v>54</v>
      </c>
      <c r="Z48" s="4"/>
      <c r="AA48" s="4"/>
    </row>
    <row r="49" spans="1:28" ht="18" customHeight="1" thickBot="1" x14ac:dyDescent="0.3">
      <c r="A49" s="48" t="s">
        <v>88</v>
      </c>
      <c r="B49" s="108" t="s">
        <v>138</v>
      </c>
      <c r="C49" s="109"/>
      <c r="D49" s="109"/>
      <c r="E49" s="109"/>
      <c r="F49" s="109"/>
      <c r="G49" s="109"/>
      <c r="H49" s="111" t="s">
        <v>5</v>
      </c>
      <c r="I49" s="128"/>
      <c r="J49" s="111"/>
      <c r="K49" s="8">
        <f>M49</f>
        <v>72</v>
      </c>
      <c r="L49" s="8"/>
      <c r="M49" s="8">
        <f t="shared" si="22"/>
        <v>72</v>
      </c>
      <c r="N49" s="8"/>
      <c r="O49" s="8">
        <v>18</v>
      </c>
      <c r="P49" s="2"/>
      <c r="Q49" s="2"/>
      <c r="R49" s="2"/>
      <c r="S49" s="2"/>
      <c r="T49" s="4"/>
      <c r="U49" s="4"/>
      <c r="V49" s="4"/>
      <c r="W49" s="4"/>
      <c r="X49" s="4"/>
      <c r="Y49" s="4">
        <v>72</v>
      </c>
      <c r="Z49" s="4"/>
      <c r="AA49" s="4"/>
    </row>
    <row r="50" spans="1:28" ht="15.75" thickBot="1" x14ac:dyDescent="0.3">
      <c r="A50" s="48" t="s">
        <v>141</v>
      </c>
      <c r="B50" s="110" t="s">
        <v>139</v>
      </c>
      <c r="C50" s="114"/>
      <c r="D50" s="114"/>
      <c r="F50" s="114" t="s">
        <v>5</v>
      </c>
      <c r="G50" s="114"/>
      <c r="H50" s="114"/>
      <c r="I50" s="128"/>
      <c r="J50" s="111"/>
      <c r="K50" s="8">
        <f t="shared" si="21"/>
        <v>68</v>
      </c>
      <c r="L50" s="8"/>
      <c r="M50" s="8">
        <f t="shared" si="22"/>
        <v>68</v>
      </c>
      <c r="N50" s="8"/>
      <c r="O50" s="8">
        <v>18</v>
      </c>
      <c r="P50" s="2"/>
      <c r="Q50" s="2"/>
      <c r="R50" s="2"/>
      <c r="S50" s="2"/>
      <c r="T50" s="2"/>
      <c r="U50" s="2"/>
      <c r="V50" s="4"/>
      <c r="W50" s="4">
        <v>68</v>
      </c>
      <c r="X50" s="2"/>
      <c r="Y50" s="2"/>
      <c r="Z50" s="2"/>
      <c r="AA50" s="2"/>
    </row>
    <row r="51" spans="1:28" ht="15.75" thickBot="1" x14ac:dyDescent="0.3">
      <c r="A51" s="48" t="s">
        <v>142</v>
      </c>
      <c r="B51" s="110" t="s">
        <v>140</v>
      </c>
      <c r="C51" s="114"/>
      <c r="D51" s="114"/>
      <c r="E51" s="114"/>
      <c r="F51" s="114"/>
      <c r="G51" s="114"/>
      <c r="H51" s="114"/>
      <c r="I51" s="113"/>
      <c r="J51" s="113" t="s">
        <v>5</v>
      </c>
      <c r="K51" s="8">
        <f t="shared" si="21"/>
        <v>64</v>
      </c>
      <c r="L51" s="8"/>
      <c r="M51" s="8">
        <f t="shared" si="22"/>
        <v>64</v>
      </c>
      <c r="N51" s="8"/>
      <c r="O51" s="8">
        <v>14</v>
      </c>
      <c r="P51" s="2"/>
      <c r="Q51" s="2"/>
      <c r="R51" s="2"/>
      <c r="S51" s="2"/>
      <c r="T51" s="2"/>
      <c r="U51" s="2"/>
      <c r="V51" s="4"/>
      <c r="W51" s="4"/>
      <c r="X51" s="2"/>
      <c r="Y51" s="2"/>
      <c r="Z51" s="2"/>
      <c r="AA51" s="2">
        <v>64</v>
      </c>
    </row>
    <row r="52" spans="1:28" ht="15.75" thickBot="1" x14ac:dyDescent="0.3">
      <c r="A52" s="49" t="s">
        <v>83</v>
      </c>
      <c r="B52" s="75" t="s">
        <v>84</v>
      </c>
      <c r="C52" s="154"/>
      <c r="D52" s="155"/>
      <c r="E52" s="155"/>
      <c r="F52" s="155"/>
      <c r="G52" s="155"/>
      <c r="H52" s="155"/>
      <c r="I52" s="155"/>
      <c r="J52" s="156"/>
      <c r="K52" s="37">
        <f t="shared" ref="K52:L52" si="23">K53</f>
        <v>2430</v>
      </c>
      <c r="L52" s="37">
        <f t="shared" si="23"/>
        <v>0</v>
      </c>
      <c r="M52" s="37">
        <f>M53</f>
        <v>2430</v>
      </c>
      <c r="N52" s="37">
        <f t="shared" ref="N52:AA52" si="24">N53</f>
        <v>0</v>
      </c>
      <c r="O52" s="37">
        <f t="shared" si="24"/>
        <v>677</v>
      </c>
      <c r="P52" s="37">
        <f t="shared" si="24"/>
        <v>20</v>
      </c>
      <c r="Q52" s="37">
        <f t="shared" si="24"/>
        <v>0</v>
      </c>
      <c r="R52" s="37">
        <f t="shared" si="24"/>
        <v>0</v>
      </c>
      <c r="S52" s="37">
        <f t="shared" si="24"/>
        <v>180</v>
      </c>
      <c r="T52" s="37">
        <f t="shared" si="24"/>
        <v>0</v>
      </c>
      <c r="U52" s="37">
        <f t="shared" si="24"/>
        <v>0</v>
      </c>
      <c r="V52" s="37">
        <f t="shared" si="24"/>
        <v>110</v>
      </c>
      <c r="W52" s="37">
        <f t="shared" si="24"/>
        <v>452</v>
      </c>
      <c r="X52" s="37">
        <f t="shared" si="24"/>
        <v>492</v>
      </c>
      <c r="Y52" s="37">
        <f t="shared" si="24"/>
        <v>580</v>
      </c>
      <c r="Z52" s="37">
        <f t="shared" si="24"/>
        <v>416</v>
      </c>
      <c r="AA52" s="37">
        <f t="shared" si="24"/>
        <v>380</v>
      </c>
      <c r="AB52" s="77">
        <f>SUM(V52:AA52)</f>
        <v>2430</v>
      </c>
    </row>
    <row r="53" spans="1:28" ht="15.75" thickBot="1" x14ac:dyDescent="0.3">
      <c r="A53" s="23" t="s">
        <v>50</v>
      </c>
      <c r="B53" s="76" t="s">
        <v>12</v>
      </c>
      <c r="C53" s="157"/>
      <c r="D53" s="158"/>
      <c r="E53" s="158"/>
      <c r="F53" s="158"/>
      <c r="G53" s="158"/>
      <c r="H53" s="158"/>
      <c r="I53" s="158"/>
      <c r="J53" s="159"/>
      <c r="K53" s="37">
        <f t="shared" ref="K53:L53" si="25">K54+K60+K65+K71+K78+K83</f>
        <v>2430</v>
      </c>
      <c r="L53" s="37">
        <f t="shared" si="25"/>
        <v>0</v>
      </c>
      <c r="M53" s="37">
        <f>M54+M60+M65+M71+M78+M83</f>
        <v>2430</v>
      </c>
      <c r="N53" s="37">
        <f t="shared" ref="N53:AA53" si="26">N54+N60+N65+N71+N78+N83</f>
        <v>0</v>
      </c>
      <c r="O53" s="37">
        <f t="shared" si="26"/>
        <v>677</v>
      </c>
      <c r="P53" s="37">
        <f t="shared" si="26"/>
        <v>20</v>
      </c>
      <c r="Q53" s="37">
        <f t="shared" si="26"/>
        <v>0</v>
      </c>
      <c r="R53" s="37">
        <f t="shared" si="26"/>
        <v>0</v>
      </c>
      <c r="S53" s="37">
        <f t="shared" si="26"/>
        <v>180</v>
      </c>
      <c r="T53" s="37">
        <f t="shared" si="26"/>
        <v>0</v>
      </c>
      <c r="U53" s="37">
        <f t="shared" si="26"/>
        <v>0</v>
      </c>
      <c r="V53" s="37">
        <f t="shared" si="26"/>
        <v>110</v>
      </c>
      <c r="W53" s="37">
        <f t="shared" si="26"/>
        <v>452</v>
      </c>
      <c r="X53" s="37">
        <f t="shared" si="26"/>
        <v>492</v>
      </c>
      <c r="Y53" s="37">
        <f t="shared" si="26"/>
        <v>580</v>
      </c>
      <c r="Z53" s="37">
        <f t="shared" si="26"/>
        <v>416</v>
      </c>
      <c r="AA53" s="37">
        <f t="shared" si="26"/>
        <v>380</v>
      </c>
    </row>
    <row r="54" spans="1:28" ht="25.5" thickBot="1" x14ac:dyDescent="0.3">
      <c r="A54" s="50" t="s">
        <v>95</v>
      </c>
      <c r="B54" s="120" t="s">
        <v>143</v>
      </c>
      <c r="C54" s="160" t="s">
        <v>118</v>
      </c>
      <c r="D54" s="160"/>
      <c r="E54" s="160"/>
      <c r="F54" s="160"/>
      <c r="G54" s="160"/>
      <c r="H54" s="160"/>
      <c r="I54" s="160"/>
      <c r="J54" s="160"/>
      <c r="K54" s="56">
        <f>SUM(K55:K59)</f>
        <v>242</v>
      </c>
      <c r="L54" s="56">
        <f t="shared" ref="L54:AA54" si="27">SUM(L55:L59)</f>
        <v>0</v>
      </c>
      <c r="M54" s="56">
        <f t="shared" si="27"/>
        <v>242</v>
      </c>
      <c r="N54" s="56">
        <f t="shared" si="27"/>
        <v>0</v>
      </c>
      <c r="O54" s="56">
        <f t="shared" si="27"/>
        <v>56</v>
      </c>
      <c r="P54" s="56">
        <f t="shared" si="27"/>
        <v>0</v>
      </c>
      <c r="Q54" s="56">
        <f t="shared" si="27"/>
        <v>0</v>
      </c>
      <c r="R54" s="56">
        <f t="shared" si="27"/>
        <v>0</v>
      </c>
      <c r="S54" s="56">
        <f t="shared" si="27"/>
        <v>36</v>
      </c>
      <c r="T54" s="56">
        <f t="shared" si="27"/>
        <v>0</v>
      </c>
      <c r="U54" s="56">
        <f t="shared" si="27"/>
        <v>0</v>
      </c>
      <c r="V54" s="56">
        <f t="shared" si="27"/>
        <v>58</v>
      </c>
      <c r="W54" s="56">
        <f t="shared" si="27"/>
        <v>184</v>
      </c>
      <c r="X54" s="56">
        <f t="shared" si="27"/>
        <v>0</v>
      </c>
      <c r="Y54" s="56">
        <f t="shared" si="27"/>
        <v>0</v>
      </c>
      <c r="Z54" s="56">
        <f t="shared" si="27"/>
        <v>0</v>
      </c>
      <c r="AA54" s="56">
        <f t="shared" si="27"/>
        <v>0</v>
      </c>
    </row>
    <row r="55" spans="1:28" ht="23.45" customHeight="1" thickBot="1" x14ac:dyDescent="0.3">
      <c r="A55" s="78" t="s">
        <v>52</v>
      </c>
      <c r="B55" s="115" t="s">
        <v>144</v>
      </c>
      <c r="C55" s="90"/>
      <c r="D55" s="90"/>
      <c r="E55" s="90"/>
      <c r="F55" s="141" t="s">
        <v>47</v>
      </c>
      <c r="G55" s="90"/>
      <c r="H55" s="90"/>
      <c r="I55" s="129"/>
      <c r="J55" s="121"/>
      <c r="K55" s="8">
        <f>M55</f>
        <v>58</v>
      </c>
      <c r="L55" s="8"/>
      <c r="M55" s="82">
        <f>SUM(U55:AA55)</f>
        <v>58</v>
      </c>
      <c r="N55" s="4"/>
      <c r="O55" s="82">
        <v>18</v>
      </c>
      <c r="P55" s="4"/>
      <c r="Q55" s="4"/>
      <c r="R55" s="4"/>
      <c r="S55" s="4">
        <v>36</v>
      </c>
      <c r="T55" s="4"/>
      <c r="U55" s="4"/>
      <c r="V55" s="4">
        <v>28</v>
      </c>
      <c r="W55" s="4">
        <v>30</v>
      </c>
      <c r="X55" s="4"/>
      <c r="Y55" s="4"/>
      <c r="Z55" s="4"/>
      <c r="AA55" s="4"/>
    </row>
    <row r="56" spans="1:28" ht="24.75" thickBot="1" x14ac:dyDescent="0.3">
      <c r="A56" s="79" t="s">
        <v>96</v>
      </c>
      <c r="B56" s="116" t="s">
        <v>145</v>
      </c>
      <c r="C56" s="119"/>
      <c r="D56" s="119"/>
      <c r="E56" s="119"/>
      <c r="F56" s="142"/>
      <c r="G56" s="119"/>
      <c r="H56" s="119"/>
      <c r="I56" s="129"/>
      <c r="J56" s="121"/>
      <c r="K56" s="8">
        <f t="shared" ref="K56:K59" si="28">M56</f>
        <v>62</v>
      </c>
      <c r="L56" s="8"/>
      <c r="M56" s="82">
        <f t="shared" ref="M56:M59" si="29">SUM(U56:AA56)</f>
        <v>62</v>
      </c>
      <c r="N56" s="4"/>
      <c r="O56" s="83">
        <v>24</v>
      </c>
      <c r="P56" s="4"/>
      <c r="Q56" s="4"/>
      <c r="R56" s="4"/>
      <c r="S56" s="4"/>
      <c r="T56" s="4"/>
      <c r="U56" s="4"/>
      <c r="V56" s="4">
        <v>30</v>
      </c>
      <c r="W56" s="4">
        <v>32</v>
      </c>
      <c r="X56" s="4"/>
      <c r="Y56" s="4"/>
      <c r="Z56" s="4"/>
      <c r="AA56" s="4"/>
    </row>
    <row r="57" spans="1:28" ht="15.75" thickBot="1" x14ac:dyDescent="0.3">
      <c r="A57" s="79" t="s">
        <v>146</v>
      </c>
      <c r="B57" s="117" t="s">
        <v>147</v>
      </c>
      <c r="C57" s="90"/>
      <c r="D57" s="90"/>
      <c r="E57" s="90"/>
      <c r="F57" s="141" t="s">
        <v>5</v>
      </c>
      <c r="G57" s="90"/>
      <c r="H57" s="90"/>
      <c r="I57" s="129"/>
      <c r="J57" s="121"/>
      <c r="K57" s="8">
        <f t="shared" si="28"/>
        <v>50</v>
      </c>
      <c r="L57" s="8"/>
      <c r="M57" s="82">
        <f t="shared" si="29"/>
        <v>50</v>
      </c>
      <c r="N57" s="4"/>
      <c r="O57" s="83">
        <v>14</v>
      </c>
      <c r="P57" s="4"/>
      <c r="Q57" s="4"/>
      <c r="R57" s="4"/>
      <c r="S57" s="4"/>
      <c r="T57" s="4"/>
      <c r="U57" s="4"/>
      <c r="V57" s="4"/>
      <c r="W57" s="4">
        <v>50</v>
      </c>
      <c r="X57" s="4"/>
      <c r="Y57" s="4"/>
      <c r="Z57" s="4"/>
      <c r="AA57" s="4"/>
    </row>
    <row r="58" spans="1:28" ht="15.75" thickBot="1" x14ac:dyDescent="0.3">
      <c r="A58" s="47" t="s">
        <v>53</v>
      </c>
      <c r="B58" s="104" t="s">
        <v>94</v>
      </c>
      <c r="C58" s="106"/>
      <c r="D58" s="106"/>
      <c r="E58" s="106"/>
      <c r="F58" s="142"/>
      <c r="G58" s="106"/>
      <c r="H58" s="106"/>
      <c r="I58" s="14"/>
      <c r="J58" s="121"/>
      <c r="K58" s="8">
        <f t="shared" si="28"/>
        <v>36</v>
      </c>
      <c r="L58" s="8"/>
      <c r="M58" s="82">
        <f t="shared" si="29"/>
        <v>36</v>
      </c>
      <c r="N58" s="4"/>
      <c r="O58" s="8"/>
      <c r="P58" s="4"/>
      <c r="Q58" s="4"/>
      <c r="R58" s="4"/>
      <c r="S58" s="4"/>
      <c r="T58" s="4"/>
      <c r="U58" s="4"/>
      <c r="V58" s="4"/>
      <c r="W58" s="4">
        <v>36</v>
      </c>
      <c r="X58" s="4"/>
      <c r="Y58" s="4"/>
      <c r="Z58" s="4"/>
      <c r="AA58" s="4"/>
    </row>
    <row r="59" spans="1:28" ht="15.75" thickBot="1" x14ac:dyDescent="0.3">
      <c r="A59" s="47" t="s">
        <v>97</v>
      </c>
      <c r="B59" s="104" t="s">
        <v>51</v>
      </c>
      <c r="C59" s="106"/>
      <c r="D59" s="106"/>
      <c r="E59" s="106"/>
      <c r="F59" s="106" t="s">
        <v>5</v>
      </c>
      <c r="G59" s="106"/>
      <c r="H59" s="106"/>
      <c r="I59" s="14"/>
      <c r="J59" s="121"/>
      <c r="K59" s="8">
        <f t="shared" si="28"/>
        <v>36</v>
      </c>
      <c r="L59" s="8"/>
      <c r="M59" s="82">
        <f t="shared" si="29"/>
        <v>36</v>
      </c>
      <c r="N59" s="4"/>
      <c r="O59" s="8"/>
      <c r="P59" s="4"/>
      <c r="Q59" s="4"/>
      <c r="R59" s="4"/>
      <c r="S59" s="4"/>
      <c r="T59" s="4"/>
      <c r="U59" s="4"/>
      <c r="V59" s="4"/>
      <c r="W59" s="4">
        <v>36</v>
      </c>
      <c r="X59" s="4"/>
      <c r="Y59" s="4"/>
      <c r="Z59" s="4"/>
      <c r="AA59" s="4"/>
    </row>
    <row r="60" spans="1:28" ht="15.75" thickBot="1" x14ac:dyDescent="0.3">
      <c r="A60" s="80" t="s">
        <v>54</v>
      </c>
      <c r="B60" s="118" t="s">
        <v>148</v>
      </c>
      <c r="C60" s="148" t="s">
        <v>118</v>
      </c>
      <c r="D60" s="139"/>
      <c r="E60" s="139"/>
      <c r="F60" s="139"/>
      <c r="G60" s="139"/>
      <c r="H60" s="139"/>
      <c r="I60" s="139"/>
      <c r="J60" s="149"/>
      <c r="K60" s="56">
        <f>SUM(K61:K64)</f>
        <v>344</v>
      </c>
      <c r="L60" s="56">
        <f t="shared" ref="L60:AA60" si="30">SUM(L61:L64)</f>
        <v>0</v>
      </c>
      <c r="M60" s="56">
        <f t="shared" si="30"/>
        <v>344</v>
      </c>
      <c r="N60" s="56">
        <f t="shared" si="30"/>
        <v>0</v>
      </c>
      <c r="O60" s="56">
        <f t="shared" si="30"/>
        <v>112</v>
      </c>
      <c r="P60" s="56">
        <f t="shared" si="30"/>
        <v>0</v>
      </c>
      <c r="Q60" s="56">
        <f t="shared" si="30"/>
        <v>0</v>
      </c>
      <c r="R60" s="56">
        <f t="shared" si="30"/>
        <v>0</v>
      </c>
      <c r="S60" s="56">
        <f t="shared" si="30"/>
        <v>36</v>
      </c>
      <c r="T60" s="56">
        <f t="shared" si="30"/>
        <v>0</v>
      </c>
      <c r="U60" s="56">
        <f t="shared" si="30"/>
        <v>0</v>
      </c>
      <c r="V60" s="56">
        <f t="shared" si="30"/>
        <v>0</v>
      </c>
      <c r="W60" s="56">
        <f t="shared" si="30"/>
        <v>100</v>
      </c>
      <c r="X60" s="56">
        <f t="shared" si="30"/>
        <v>244</v>
      </c>
      <c r="Y60" s="56">
        <f t="shared" si="30"/>
        <v>0</v>
      </c>
      <c r="Z60" s="56">
        <f t="shared" si="30"/>
        <v>0</v>
      </c>
      <c r="AA60" s="56">
        <f t="shared" si="30"/>
        <v>0</v>
      </c>
    </row>
    <row r="61" spans="1:28" ht="24.75" thickBot="1" x14ac:dyDescent="0.3">
      <c r="A61" s="79" t="s">
        <v>55</v>
      </c>
      <c r="B61" s="116" t="s">
        <v>149</v>
      </c>
      <c r="C61" s="119"/>
      <c r="D61" s="119"/>
      <c r="E61" s="119"/>
      <c r="F61" s="119"/>
      <c r="G61" s="111" t="s">
        <v>47</v>
      </c>
      <c r="H61" s="119"/>
      <c r="I61" s="129"/>
      <c r="J61" s="111"/>
      <c r="K61" s="8">
        <f>M61</f>
        <v>100</v>
      </c>
      <c r="L61" s="8"/>
      <c r="M61" s="82">
        <f>SUM(U61:AA61)</f>
        <v>100</v>
      </c>
      <c r="N61" s="4"/>
      <c r="O61" s="82">
        <v>52</v>
      </c>
      <c r="P61" s="4"/>
      <c r="Q61" s="4"/>
      <c r="R61" s="4"/>
      <c r="S61" s="4">
        <v>36</v>
      </c>
      <c r="T61" s="4"/>
      <c r="U61" s="4"/>
      <c r="V61" s="4"/>
      <c r="W61" s="4">
        <v>51</v>
      </c>
      <c r="X61" s="4">
        <v>49</v>
      </c>
      <c r="Y61" s="4"/>
      <c r="Z61" s="4"/>
      <c r="AA61" s="4"/>
    </row>
    <row r="62" spans="1:28" ht="24.6" customHeight="1" thickBot="1" x14ac:dyDescent="0.3">
      <c r="A62" s="79" t="s">
        <v>98</v>
      </c>
      <c r="B62" s="116" t="s">
        <v>150</v>
      </c>
      <c r="C62" s="119"/>
      <c r="D62" s="119"/>
      <c r="E62" s="119"/>
      <c r="F62" s="119"/>
      <c r="G62" s="150" t="s">
        <v>5</v>
      </c>
      <c r="H62" s="119"/>
      <c r="I62" s="129"/>
      <c r="J62" s="121"/>
      <c r="K62" s="8">
        <f t="shared" ref="K62:K64" si="31">M62</f>
        <v>136</v>
      </c>
      <c r="L62" s="8"/>
      <c r="M62" s="82">
        <f t="shared" ref="M62:M64" si="32">SUM(U62:AA62)</f>
        <v>136</v>
      </c>
      <c r="N62" s="4"/>
      <c r="O62" s="83">
        <v>60</v>
      </c>
      <c r="P62" s="4"/>
      <c r="Q62" s="4"/>
      <c r="R62" s="4"/>
      <c r="S62" s="4"/>
      <c r="T62" s="4"/>
      <c r="U62" s="4"/>
      <c r="V62" s="4"/>
      <c r="W62" s="4">
        <v>49</v>
      </c>
      <c r="X62" s="4">
        <v>87</v>
      </c>
      <c r="Y62" s="4"/>
      <c r="Z62" s="4"/>
      <c r="AA62" s="4"/>
    </row>
    <row r="63" spans="1:28" ht="15" customHeight="1" thickBot="1" x14ac:dyDescent="0.3">
      <c r="A63" s="79" t="s">
        <v>99</v>
      </c>
      <c r="B63" s="117" t="s">
        <v>94</v>
      </c>
      <c r="C63" s="90"/>
      <c r="D63" s="90"/>
      <c r="E63" s="90"/>
      <c r="F63" s="90"/>
      <c r="G63" s="150"/>
      <c r="H63" s="90"/>
      <c r="I63" s="129"/>
      <c r="J63" s="121"/>
      <c r="K63" s="8">
        <f t="shared" si="31"/>
        <v>36</v>
      </c>
      <c r="L63" s="8"/>
      <c r="M63" s="82">
        <f t="shared" si="32"/>
        <v>36</v>
      </c>
      <c r="N63" s="4"/>
      <c r="O63" s="39"/>
      <c r="P63" s="4"/>
      <c r="Q63" s="4"/>
      <c r="R63" s="4"/>
      <c r="S63" s="4"/>
      <c r="T63" s="4"/>
      <c r="U63" s="4"/>
      <c r="V63" s="4"/>
      <c r="W63" s="4"/>
      <c r="X63" s="4">
        <v>36</v>
      </c>
      <c r="Y63" s="4"/>
      <c r="Z63" s="4"/>
      <c r="AA63" s="4"/>
    </row>
    <row r="64" spans="1:28" ht="15.75" thickBot="1" x14ac:dyDescent="0.3">
      <c r="A64" s="79" t="s">
        <v>100</v>
      </c>
      <c r="B64" s="117" t="s">
        <v>51</v>
      </c>
      <c r="C64" s="90"/>
      <c r="D64" s="90"/>
      <c r="E64" s="90"/>
      <c r="F64" s="90"/>
      <c r="G64" s="121" t="s">
        <v>5</v>
      </c>
      <c r="H64" s="90"/>
      <c r="I64" s="129"/>
      <c r="J64" s="121"/>
      <c r="K64" s="8">
        <f t="shared" si="31"/>
        <v>72</v>
      </c>
      <c r="L64" s="8"/>
      <c r="M64" s="82">
        <f t="shared" si="32"/>
        <v>72</v>
      </c>
      <c r="N64" s="4"/>
      <c r="O64" s="39"/>
      <c r="P64" s="4"/>
      <c r="Q64" s="4"/>
      <c r="R64" s="4"/>
      <c r="S64" s="4"/>
      <c r="T64" s="4"/>
      <c r="U64" s="4"/>
      <c r="V64" s="4"/>
      <c r="W64" s="4"/>
      <c r="X64" s="4">
        <v>72</v>
      </c>
      <c r="Y64" s="4"/>
      <c r="Z64" s="4"/>
      <c r="AA64" s="4"/>
    </row>
    <row r="65" spans="1:29" ht="24.75" thickBot="1" x14ac:dyDescent="0.3">
      <c r="A65" s="80" t="s">
        <v>13</v>
      </c>
      <c r="B65" s="81" t="s">
        <v>151</v>
      </c>
      <c r="C65" s="138" t="s">
        <v>118</v>
      </c>
      <c r="D65" s="139"/>
      <c r="E65" s="139"/>
      <c r="F65" s="139"/>
      <c r="G65" s="139"/>
      <c r="H65" s="139"/>
      <c r="I65" s="139"/>
      <c r="J65" s="140"/>
      <c r="K65" s="56">
        <f>SUM(K66:K70)</f>
        <v>614</v>
      </c>
      <c r="L65" s="56">
        <f t="shared" ref="L65:AA65" si="33">SUM(L66:L70)</f>
        <v>0</v>
      </c>
      <c r="M65" s="56">
        <f t="shared" si="33"/>
        <v>614</v>
      </c>
      <c r="N65" s="56">
        <f t="shared" si="33"/>
        <v>0</v>
      </c>
      <c r="O65" s="56">
        <f t="shared" si="33"/>
        <v>188</v>
      </c>
      <c r="P65" s="56">
        <f t="shared" si="33"/>
        <v>20</v>
      </c>
      <c r="Q65" s="56">
        <f t="shared" si="33"/>
        <v>0</v>
      </c>
      <c r="R65" s="56">
        <f t="shared" si="33"/>
        <v>0</v>
      </c>
      <c r="S65" s="56">
        <f t="shared" si="33"/>
        <v>36</v>
      </c>
      <c r="T65" s="56">
        <f t="shared" si="33"/>
        <v>0</v>
      </c>
      <c r="U65" s="56">
        <f t="shared" si="33"/>
        <v>0</v>
      </c>
      <c r="V65" s="56">
        <f t="shared" si="33"/>
        <v>0</v>
      </c>
      <c r="W65" s="56">
        <f t="shared" si="33"/>
        <v>88</v>
      </c>
      <c r="X65" s="56">
        <f t="shared" si="33"/>
        <v>148</v>
      </c>
      <c r="Y65" s="56">
        <f t="shared" si="33"/>
        <v>378</v>
      </c>
      <c r="Z65" s="56">
        <f t="shared" si="33"/>
        <v>0</v>
      </c>
      <c r="AA65" s="56">
        <f t="shared" si="33"/>
        <v>0</v>
      </c>
    </row>
    <row r="66" spans="1:29" ht="23.45" customHeight="1" thickBot="1" x14ac:dyDescent="0.3">
      <c r="A66" s="79" t="s">
        <v>14</v>
      </c>
      <c r="B66" s="117" t="s">
        <v>152</v>
      </c>
      <c r="C66" s="90"/>
      <c r="D66" s="90"/>
      <c r="E66" s="90"/>
      <c r="F66" s="90"/>
      <c r="G66" s="90" t="s">
        <v>5</v>
      </c>
      <c r="H66" s="90"/>
      <c r="I66" s="129"/>
      <c r="J66" s="111"/>
      <c r="K66" s="8">
        <f>M66</f>
        <v>140</v>
      </c>
      <c r="L66" s="8"/>
      <c r="M66" s="82">
        <f>SUM(U66:AA66)</f>
        <v>140</v>
      </c>
      <c r="N66" s="4"/>
      <c r="O66" s="82">
        <v>66</v>
      </c>
      <c r="P66" s="4"/>
      <c r="Q66" s="4"/>
      <c r="R66" s="4"/>
      <c r="S66" s="4">
        <v>36</v>
      </c>
      <c r="T66" s="4"/>
      <c r="U66" s="4"/>
      <c r="V66" s="4"/>
      <c r="W66" s="4">
        <v>88</v>
      </c>
      <c r="X66" s="4">
        <v>52</v>
      </c>
      <c r="Y66" s="4"/>
      <c r="Z66" s="4"/>
      <c r="AA66" s="4"/>
    </row>
    <row r="67" spans="1:29" ht="15.75" thickBot="1" x14ac:dyDescent="0.3">
      <c r="A67" s="79" t="s">
        <v>101</v>
      </c>
      <c r="B67" s="117" t="s">
        <v>153</v>
      </c>
      <c r="C67" s="90"/>
      <c r="D67" s="90"/>
      <c r="E67" s="90"/>
      <c r="F67" s="90"/>
      <c r="G67" s="90"/>
      <c r="H67" s="90" t="s">
        <v>47</v>
      </c>
      <c r="I67" s="129"/>
      <c r="J67" s="111"/>
      <c r="K67" s="8">
        <f t="shared" ref="K67:K70" si="34">M67</f>
        <v>160</v>
      </c>
      <c r="L67" s="8"/>
      <c r="M67" s="82">
        <f t="shared" ref="M67:M70" si="35">SUM(U67:AA67)</f>
        <v>160</v>
      </c>
      <c r="N67" s="4"/>
      <c r="O67" s="83">
        <v>68</v>
      </c>
      <c r="P67" s="4">
        <v>20</v>
      </c>
      <c r="Q67" s="4"/>
      <c r="R67" s="4"/>
      <c r="S67" s="4"/>
      <c r="T67" s="4"/>
      <c r="U67" s="4"/>
      <c r="V67" s="4"/>
      <c r="W67" s="4"/>
      <c r="X67" s="4">
        <v>60</v>
      </c>
      <c r="Y67" s="4">
        <v>100</v>
      </c>
      <c r="Z67" s="4"/>
      <c r="AA67" s="4"/>
    </row>
    <row r="68" spans="1:29" ht="15.75" thickBot="1" x14ac:dyDescent="0.3">
      <c r="A68" s="79" t="s">
        <v>154</v>
      </c>
      <c r="B68" s="117" t="s">
        <v>155</v>
      </c>
      <c r="C68" s="90"/>
      <c r="D68" s="90"/>
      <c r="E68" s="90"/>
      <c r="F68" s="90"/>
      <c r="G68" s="90"/>
      <c r="H68" s="141" t="s">
        <v>5</v>
      </c>
      <c r="I68" s="129"/>
      <c r="J68" s="112"/>
      <c r="K68" s="8">
        <f t="shared" si="34"/>
        <v>134</v>
      </c>
      <c r="L68" s="8"/>
      <c r="M68" s="82">
        <f t="shared" si="35"/>
        <v>134</v>
      </c>
      <c r="N68" s="4"/>
      <c r="O68" s="83">
        <v>54</v>
      </c>
      <c r="P68" s="4"/>
      <c r="Q68" s="4"/>
      <c r="R68" s="4"/>
      <c r="S68" s="4"/>
      <c r="T68" s="4"/>
      <c r="U68" s="4"/>
      <c r="V68" s="4"/>
      <c r="W68" s="4"/>
      <c r="X68" s="4"/>
      <c r="Y68" s="4">
        <v>134</v>
      </c>
      <c r="Z68" s="4"/>
      <c r="AA68" s="4"/>
    </row>
    <row r="69" spans="1:29" ht="15.75" thickBot="1" x14ac:dyDescent="0.3">
      <c r="A69" s="79" t="s">
        <v>102</v>
      </c>
      <c r="B69" s="117" t="s">
        <v>94</v>
      </c>
      <c r="C69" s="90"/>
      <c r="D69" s="90"/>
      <c r="E69" s="90"/>
      <c r="F69" s="90"/>
      <c r="G69" s="90"/>
      <c r="H69" s="142"/>
      <c r="I69" s="129"/>
      <c r="J69" s="121"/>
      <c r="K69" s="8">
        <f t="shared" si="34"/>
        <v>72</v>
      </c>
      <c r="L69" s="8"/>
      <c r="M69" s="82">
        <f t="shared" si="35"/>
        <v>72</v>
      </c>
      <c r="N69" s="4"/>
      <c r="O69" s="39"/>
      <c r="P69" s="4"/>
      <c r="Q69" s="4"/>
      <c r="R69" s="4"/>
      <c r="S69" s="4"/>
      <c r="T69" s="4"/>
      <c r="U69" s="4"/>
      <c r="V69" s="4"/>
      <c r="W69" s="4"/>
      <c r="X69" s="4">
        <v>36</v>
      </c>
      <c r="Y69" s="4">
        <v>36</v>
      </c>
      <c r="Z69" s="4"/>
      <c r="AA69" s="4"/>
    </row>
    <row r="70" spans="1:29" ht="15.75" thickBot="1" x14ac:dyDescent="0.3">
      <c r="A70" s="79" t="s">
        <v>103</v>
      </c>
      <c r="B70" s="117" t="s">
        <v>51</v>
      </c>
      <c r="C70" s="90"/>
      <c r="D70" s="90"/>
      <c r="E70" s="90"/>
      <c r="F70" s="90"/>
      <c r="G70" s="90"/>
      <c r="H70" s="90" t="s">
        <v>5</v>
      </c>
      <c r="I70" s="129"/>
      <c r="J70" s="121"/>
      <c r="K70" s="8">
        <f t="shared" si="34"/>
        <v>108</v>
      </c>
      <c r="L70" s="8"/>
      <c r="M70" s="82">
        <f t="shared" si="35"/>
        <v>108</v>
      </c>
      <c r="N70" s="4"/>
      <c r="O70" s="39"/>
      <c r="P70" s="4"/>
      <c r="Q70" s="4"/>
      <c r="R70" s="4"/>
      <c r="S70" s="4"/>
      <c r="T70" s="4"/>
      <c r="U70" s="4"/>
      <c r="V70" s="4"/>
      <c r="W70" s="4"/>
      <c r="X70" s="4"/>
      <c r="Y70" s="4">
        <v>108</v>
      </c>
      <c r="Z70" s="4"/>
      <c r="AA70" s="4"/>
    </row>
    <row r="71" spans="1:29" ht="15.75" thickBot="1" x14ac:dyDescent="0.3">
      <c r="A71" s="80" t="s">
        <v>104</v>
      </c>
      <c r="B71" s="118" t="s">
        <v>156</v>
      </c>
      <c r="C71" s="143" t="s">
        <v>118</v>
      </c>
      <c r="D71" s="144"/>
      <c r="E71" s="144"/>
      <c r="F71" s="144"/>
      <c r="G71" s="144"/>
      <c r="H71" s="144"/>
      <c r="I71" s="144"/>
      <c r="J71" s="145"/>
      <c r="K71" s="56">
        <f>SUM(K72:K77)</f>
        <v>684</v>
      </c>
      <c r="L71" s="56">
        <f t="shared" ref="L71:AA71" si="36">SUM(L72:L77)</f>
        <v>0</v>
      </c>
      <c r="M71" s="56">
        <f t="shared" si="36"/>
        <v>684</v>
      </c>
      <c r="N71" s="56">
        <f t="shared" si="36"/>
        <v>0</v>
      </c>
      <c r="O71" s="56">
        <f t="shared" si="36"/>
        <v>176</v>
      </c>
      <c r="P71" s="56">
        <f t="shared" si="36"/>
        <v>0</v>
      </c>
      <c r="Q71" s="56">
        <f t="shared" si="36"/>
        <v>0</v>
      </c>
      <c r="R71" s="56">
        <f t="shared" si="36"/>
        <v>0</v>
      </c>
      <c r="S71" s="56">
        <f t="shared" si="36"/>
        <v>36</v>
      </c>
      <c r="T71" s="56">
        <f t="shared" si="36"/>
        <v>0</v>
      </c>
      <c r="U71" s="56">
        <f t="shared" si="36"/>
        <v>0</v>
      </c>
      <c r="V71" s="56">
        <f t="shared" si="36"/>
        <v>0</v>
      </c>
      <c r="W71" s="56">
        <f t="shared" si="36"/>
        <v>0</v>
      </c>
      <c r="X71" s="56">
        <f t="shared" si="36"/>
        <v>100</v>
      </c>
      <c r="Y71" s="56">
        <f t="shared" si="36"/>
        <v>202</v>
      </c>
      <c r="Z71" s="56">
        <f t="shared" si="36"/>
        <v>206</v>
      </c>
      <c r="AA71" s="56">
        <f t="shared" si="36"/>
        <v>176</v>
      </c>
      <c r="AC71" s="77"/>
    </row>
    <row r="72" spans="1:29" ht="15.75" thickBot="1" x14ac:dyDescent="0.3">
      <c r="A72" s="79" t="s">
        <v>105</v>
      </c>
      <c r="B72" s="117" t="s">
        <v>157</v>
      </c>
      <c r="C72" s="90"/>
      <c r="D72" s="90"/>
      <c r="E72" s="90"/>
      <c r="F72" s="90"/>
      <c r="G72" s="90"/>
      <c r="H72" s="90"/>
      <c r="I72" s="141" t="s">
        <v>5</v>
      </c>
      <c r="J72" s="111"/>
      <c r="K72" s="8">
        <f>M72</f>
        <v>120</v>
      </c>
      <c r="L72" s="8"/>
      <c r="M72" s="82">
        <f>SUM(W72:AA72)</f>
        <v>120</v>
      </c>
      <c r="N72" s="4"/>
      <c r="O72" s="82">
        <v>50</v>
      </c>
      <c r="P72" s="4"/>
      <c r="Q72" s="4"/>
      <c r="R72" s="4"/>
      <c r="S72" s="4">
        <v>36</v>
      </c>
      <c r="T72" s="4"/>
      <c r="U72" s="4"/>
      <c r="V72" s="4"/>
      <c r="W72" s="4"/>
      <c r="X72" s="4"/>
      <c r="Y72" s="4">
        <v>50</v>
      </c>
      <c r="Z72" s="4">
        <v>70</v>
      </c>
      <c r="AA72" s="4"/>
    </row>
    <row r="73" spans="1:29" ht="24.75" thickBot="1" x14ac:dyDescent="0.3">
      <c r="A73" s="79" t="s">
        <v>158</v>
      </c>
      <c r="B73" s="117" t="s">
        <v>159</v>
      </c>
      <c r="C73" s="90"/>
      <c r="D73" s="90"/>
      <c r="E73" s="90"/>
      <c r="F73" s="90"/>
      <c r="G73" s="90"/>
      <c r="H73" s="90"/>
      <c r="I73" s="142"/>
      <c r="J73" s="111"/>
      <c r="K73" s="8">
        <f t="shared" ref="K73:K77" si="37">M73</f>
        <v>128</v>
      </c>
      <c r="L73" s="8"/>
      <c r="M73" s="82">
        <f t="shared" ref="M73:M77" si="38">SUM(W73:AA73)</f>
        <v>128</v>
      </c>
      <c r="N73" s="4"/>
      <c r="O73" s="83">
        <v>50</v>
      </c>
      <c r="P73" s="4"/>
      <c r="Q73" s="4"/>
      <c r="R73" s="4"/>
      <c r="S73" s="4"/>
      <c r="T73" s="4"/>
      <c r="U73" s="4"/>
      <c r="V73" s="4"/>
      <c r="W73" s="4"/>
      <c r="X73" s="4"/>
      <c r="Y73" s="4">
        <v>92</v>
      </c>
      <c r="Z73" s="4">
        <v>36</v>
      </c>
      <c r="AA73" s="4"/>
    </row>
    <row r="74" spans="1:29" ht="24.75" thickBot="1" x14ac:dyDescent="0.3">
      <c r="A74" s="79" t="s">
        <v>160</v>
      </c>
      <c r="B74" s="117" t="s">
        <v>161</v>
      </c>
      <c r="C74" s="90"/>
      <c r="D74" s="90"/>
      <c r="E74" s="90"/>
      <c r="F74" s="90"/>
      <c r="G74" s="90"/>
      <c r="H74" s="90" t="s">
        <v>5</v>
      </c>
      <c r="I74" s="129"/>
      <c r="J74" s="112"/>
      <c r="K74" s="8">
        <f t="shared" si="37"/>
        <v>124</v>
      </c>
      <c r="L74" s="8"/>
      <c r="M74" s="82">
        <f t="shared" si="38"/>
        <v>124</v>
      </c>
      <c r="N74" s="4"/>
      <c r="O74" s="83">
        <v>52</v>
      </c>
      <c r="P74" s="4"/>
      <c r="Q74" s="4"/>
      <c r="R74" s="4"/>
      <c r="S74" s="4"/>
      <c r="T74" s="4"/>
      <c r="U74" s="4"/>
      <c r="V74" s="4"/>
      <c r="W74" s="4"/>
      <c r="X74" s="4">
        <v>100</v>
      </c>
      <c r="Y74" s="4">
        <v>24</v>
      </c>
      <c r="Z74" s="4"/>
      <c r="AA74" s="4"/>
    </row>
    <row r="75" spans="1:29" ht="15.75" thickBot="1" x14ac:dyDescent="0.3">
      <c r="A75" s="79" t="s">
        <v>162</v>
      </c>
      <c r="B75" s="117" t="s">
        <v>163</v>
      </c>
      <c r="C75" s="90"/>
      <c r="D75" s="90"/>
      <c r="E75" s="90"/>
      <c r="F75" s="90"/>
      <c r="G75" s="90"/>
      <c r="H75" s="90"/>
      <c r="I75" s="129"/>
      <c r="J75" s="136" t="s">
        <v>164</v>
      </c>
      <c r="K75" s="8">
        <f t="shared" si="37"/>
        <v>96</v>
      </c>
      <c r="L75" s="8"/>
      <c r="M75" s="82">
        <f t="shared" si="38"/>
        <v>96</v>
      </c>
      <c r="N75" s="4"/>
      <c r="O75" s="83">
        <v>24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>
        <v>28</v>
      </c>
      <c r="AA75" s="4">
        <v>68</v>
      </c>
    </row>
    <row r="76" spans="1:29" ht="15.75" thickBot="1" x14ac:dyDescent="0.3">
      <c r="A76" s="79" t="s">
        <v>106</v>
      </c>
      <c r="B76" s="117" t="s">
        <v>94</v>
      </c>
      <c r="C76" s="90"/>
      <c r="D76" s="90"/>
      <c r="E76" s="90"/>
      <c r="F76" s="90"/>
      <c r="G76" s="90"/>
      <c r="H76" s="90"/>
      <c r="I76" s="129"/>
      <c r="J76" s="137"/>
      <c r="K76" s="8">
        <f t="shared" si="37"/>
        <v>108</v>
      </c>
      <c r="L76" s="8"/>
      <c r="M76" s="82">
        <f t="shared" si="38"/>
        <v>108</v>
      </c>
      <c r="N76" s="4"/>
      <c r="O76" s="39"/>
      <c r="P76" s="4"/>
      <c r="Q76" s="4"/>
      <c r="R76" s="4"/>
      <c r="S76" s="4"/>
      <c r="T76" s="4"/>
      <c r="U76" s="4"/>
      <c r="V76" s="4"/>
      <c r="W76" s="4"/>
      <c r="X76" s="4"/>
      <c r="Y76" s="4">
        <v>36</v>
      </c>
      <c r="Z76" s="4">
        <v>36</v>
      </c>
      <c r="AA76" s="4">
        <v>36</v>
      </c>
    </row>
    <row r="77" spans="1:29" ht="15.75" thickBot="1" x14ac:dyDescent="0.3">
      <c r="A77" s="79" t="s">
        <v>107</v>
      </c>
      <c r="B77" s="117" t="s">
        <v>51</v>
      </c>
      <c r="C77" s="90"/>
      <c r="D77" s="90"/>
      <c r="E77" s="90"/>
      <c r="F77" s="90"/>
      <c r="G77" s="90"/>
      <c r="H77" s="90"/>
      <c r="I77" s="129"/>
      <c r="J77" s="122" t="s">
        <v>5</v>
      </c>
      <c r="K77" s="8">
        <f t="shared" si="37"/>
        <v>108</v>
      </c>
      <c r="L77" s="8"/>
      <c r="M77" s="82">
        <f t="shared" si="38"/>
        <v>108</v>
      </c>
      <c r="N77" s="4"/>
      <c r="O77" s="39"/>
      <c r="P77" s="4"/>
      <c r="Q77" s="4"/>
      <c r="R77" s="4"/>
      <c r="S77" s="4"/>
      <c r="T77" s="4"/>
      <c r="U77" s="4"/>
      <c r="V77" s="4"/>
      <c r="W77" s="4"/>
      <c r="X77" s="4"/>
      <c r="Y77" s="4"/>
      <c r="Z77" s="4">
        <v>36</v>
      </c>
      <c r="AA77" s="4">
        <v>72</v>
      </c>
    </row>
    <row r="78" spans="1:29" ht="24.75" thickBot="1" x14ac:dyDescent="0.3">
      <c r="A78" s="80" t="s">
        <v>108</v>
      </c>
      <c r="B78" s="118" t="s">
        <v>179</v>
      </c>
      <c r="C78" s="143" t="s">
        <v>118</v>
      </c>
      <c r="D78" s="144"/>
      <c r="E78" s="144"/>
      <c r="F78" s="144"/>
      <c r="G78" s="144"/>
      <c r="H78" s="144"/>
      <c r="I78" s="144"/>
      <c r="J78" s="145"/>
      <c r="K78" s="56">
        <f>SUM(K79:K82)</f>
        <v>414</v>
      </c>
      <c r="L78" s="56">
        <f t="shared" ref="L78:AA78" si="39">SUM(L79:L82)</f>
        <v>0</v>
      </c>
      <c r="M78" s="56">
        <f t="shared" si="39"/>
        <v>414</v>
      </c>
      <c r="N78" s="56">
        <f t="shared" si="39"/>
        <v>0</v>
      </c>
      <c r="O78" s="56">
        <f t="shared" si="39"/>
        <v>106</v>
      </c>
      <c r="P78" s="56">
        <f t="shared" si="39"/>
        <v>0</v>
      </c>
      <c r="Q78" s="56">
        <f t="shared" si="39"/>
        <v>0</v>
      </c>
      <c r="R78" s="56">
        <f t="shared" si="39"/>
        <v>0</v>
      </c>
      <c r="S78" s="56">
        <f t="shared" si="39"/>
        <v>36</v>
      </c>
      <c r="T78" s="56">
        <f t="shared" si="39"/>
        <v>0</v>
      </c>
      <c r="U78" s="56">
        <f t="shared" si="39"/>
        <v>0</v>
      </c>
      <c r="V78" s="56">
        <f t="shared" si="39"/>
        <v>0</v>
      </c>
      <c r="W78" s="56">
        <f t="shared" si="39"/>
        <v>0</v>
      </c>
      <c r="X78" s="56">
        <f t="shared" si="39"/>
        <v>0</v>
      </c>
      <c r="Y78" s="56">
        <f t="shared" si="39"/>
        <v>0</v>
      </c>
      <c r="Z78" s="56">
        <f t="shared" si="39"/>
        <v>210</v>
      </c>
      <c r="AA78" s="56">
        <f t="shared" si="39"/>
        <v>204</v>
      </c>
    </row>
    <row r="79" spans="1:29" ht="15.75" thickBot="1" x14ac:dyDescent="0.3">
      <c r="A79" s="79" t="s">
        <v>165</v>
      </c>
      <c r="B79" s="117" t="s">
        <v>166</v>
      </c>
      <c r="C79" s="90"/>
      <c r="D79" s="90"/>
      <c r="E79" s="90"/>
      <c r="F79" s="90"/>
      <c r="G79" s="90"/>
      <c r="H79" s="90"/>
      <c r="I79" s="129"/>
      <c r="J79" s="111" t="s">
        <v>47</v>
      </c>
      <c r="K79" s="8">
        <f>M79</f>
        <v>130</v>
      </c>
      <c r="L79" s="8"/>
      <c r="M79" s="82">
        <f>SUM(Y79:AA79)</f>
        <v>130</v>
      </c>
      <c r="N79" s="4"/>
      <c r="O79" s="39">
        <v>64</v>
      </c>
      <c r="P79" s="4"/>
      <c r="Q79" s="4"/>
      <c r="R79" s="4"/>
      <c r="S79" s="4">
        <v>36</v>
      </c>
      <c r="T79" s="4"/>
      <c r="U79" s="4"/>
      <c r="V79" s="4"/>
      <c r="W79" s="4"/>
      <c r="X79" s="4"/>
      <c r="Y79" s="4"/>
      <c r="Z79" s="4">
        <v>80</v>
      </c>
      <c r="AA79" s="4">
        <v>50</v>
      </c>
    </row>
    <row r="80" spans="1:29" ht="15.75" thickBot="1" x14ac:dyDescent="0.3">
      <c r="A80" s="79" t="s">
        <v>111</v>
      </c>
      <c r="B80" s="117" t="s">
        <v>167</v>
      </c>
      <c r="C80" s="90"/>
      <c r="D80" s="90"/>
      <c r="E80" s="90"/>
      <c r="F80" s="90"/>
      <c r="G80" s="90"/>
      <c r="H80" s="90"/>
      <c r="I80" s="129"/>
      <c r="J80" s="146" t="s">
        <v>5</v>
      </c>
      <c r="K80" s="8">
        <f t="shared" ref="K80:K82" si="40">M80</f>
        <v>104</v>
      </c>
      <c r="L80" s="8"/>
      <c r="M80" s="82">
        <f t="shared" ref="M80:M82" si="41">SUM(Y80:AA80)</f>
        <v>104</v>
      </c>
      <c r="N80" s="4"/>
      <c r="O80" s="39">
        <v>42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>
        <v>58</v>
      </c>
      <c r="AA80" s="4">
        <v>46</v>
      </c>
    </row>
    <row r="81" spans="1:29" ht="15.75" thickBot="1" x14ac:dyDescent="0.3">
      <c r="A81" s="79" t="s">
        <v>109</v>
      </c>
      <c r="B81" s="117" t="s">
        <v>94</v>
      </c>
      <c r="C81" s="90"/>
      <c r="D81" s="90"/>
      <c r="E81" s="90"/>
      <c r="F81" s="90"/>
      <c r="G81" s="90"/>
      <c r="H81" s="90"/>
      <c r="I81" s="129"/>
      <c r="J81" s="147"/>
      <c r="K81" s="8">
        <f t="shared" si="40"/>
        <v>108</v>
      </c>
      <c r="L81" s="8"/>
      <c r="M81" s="82">
        <f t="shared" si="41"/>
        <v>108</v>
      </c>
      <c r="N81" s="4"/>
      <c r="O81" s="39"/>
      <c r="P81" s="4"/>
      <c r="Q81" s="4"/>
      <c r="R81" s="4"/>
      <c r="S81" s="4"/>
      <c r="T81" s="4"/>
      <c r="U81" s="4"/>
      <c r="V81" s="4"/>
      <c r="W81" s="4"/>
      <c r="X81" s="4"/>
      <c r="Y81" s="4"/>
      <c r="Z81" s="4">
        <v>36</v>
      </c>
      <c r="AA81" s="4">
        <v>72</v>
      </c>
    </row>
    <row r="82" spans="1:29" ht="15.75" thickBot="1" x14ac:dyDescent="0.3">
      <c r="A82" s="89" t="s">
        <v>110</v>
      </c>
      <c r="B82" s="95" t="s">
        <v>51</v>
      </c>
      <c r="C82" s="123"/>
      <c r="D82" s="123"/>
      <c r="E82" s="123"/>
      <c r="F82" s="123"/>
      <c r="G82" s="123"/>
      <c r="H82" s="123"/>
      <c r="I82" s="126"/>
      <c r="J82" s="122" t="s">
        <v>5</v>
      </c>
      <c r="K82" s="8">
        <f t="shared" si="40"/>
        <v>72</v>
      </c>
      <c r="L82" s="91"/>
      <c r="M82" s="92">
        <f t="shared" si="41"/>
        <v>72</v>
      </c>
      <c r="N82" s="57"/>
      <c r="O82" s="93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>
        <v>36</v>
      </c>
      <c r="AA82" s="57">
        <v>36</v>
      </c>
    </row>
    <row r="83" spans="1:29" ht="24.75" thickBot="1" x14ac:dyDescent="0.3">
      <c r="A83" s="80" t="s">
        <v>173</v>
      </c>
      <c r="B83" s="118" t="s">
        <v>174</v>
      </c>
      <c r="C83" s="135" t="s">
        <v>118</v>
      </c>
      <c r="D83" s="135"/>
      <c r="E83" s="135"/>
      <c r="F83" s="135"/>
      <c r="G83" s="135"/>
      <c r="H83" s="135"/>
      <c r="I83" s="135"/>
      <c r="J83" s="135"/>
      <c r="K83" s="56">
        <f>SUM(K84:K86)</f>
        <v>132</v>
      </c>
      <c r="L83" s="56">
        <f t="shared" ref="L83:AA83" si="42">SUM(L84:L86)</f>
        <v>0</v>
      </c>
      <c r="M83" s="56">
        <f t="shared" si="42"/>
        <v>132</v>
      </c>
      <c r="N83" s="56">
        <f t="shared" si="42"/>
        <v>0</v>
      </c>
      <c r="O83" s="56">
        <f t="shared" si="42"/>
        <v>39</v>
      </c>
      <c r="P83" s="56">
        <f t="shared" si="42"/>
        <v>0</v>
      </c>
      <c r="Q83" s="56">
        <f t="shared" si="42"/>
        <v>0</v>
      </c>
      <c r="R83" s="56">
        <f t="shared" si="42"/>
        <v>0</v>
      </c>
      <c r="S83" s="56">
        <f t="shared" si="42"/>
        <v>0</v>
      </c>
      <c r="T83" s="56">
        <f t="shared" si="42"/>
        <v>0</v>
      </c>
      <c r="U83" s="56">
        <f t="shared" si="42"/>
        <v>0</v>
      </c>
      <c r="V83" s="56">
        <f t="shared" si="42"/>
        <v>52</v>
      </c>
      <c r="W83" s="56">
        <f t="shared" si="42"/>
        <v>80</v>
      </c>
      <c r="X83" s="56">
        <f t="shared" si="42"/>
        <v>0</v>
      </c>
      <c r="Y83" s="56">
        <f t="shared" si="42"/>
        <v>0</v>
      </c>
      <c r="Z83" s="56">
        <f t="shared" si="42"/>
        <v>0</v>
      </c>
      <c r="AA83" s="56">
        <f t="shared" si="42"/>
        <v>0</v>
      </c>
    </row>
    <row r="84" spans="1:29" ht="24" x14ac:dyDescent="0.25">
      <c r="A84" s="90" t="s">
        <v>176</v>
      </c>
      <c r="B84" s="90" t="s">
        <v>175</v>
      </c>
      <c r="C84" s="96"/>
      <c r="D84" s="96"/>
      <c r="E84" s="96"/>
      <c r="F84" s="87" t="s">
        <v>47</v>
      </c>
      <c r="G84" s="96"/>
      <c r="H84" s="96"/>
      <c r="I84" s="130"/>
      <c r="J84" s="87"/>
      <c r="K84" s="88">
        <f>M84</f>
        <v>60</v>
      </c>
      <c r="L84" s="8"/>
      <c r="M84" s="94">
        <f>SUM(R84:AA84)</f>
        <v>60</v>
      </c>
      <c r="N84" s="4"/>
      <c r="O84" s="8">
        <v>39</v>
      </c>
      <c r="P84" s="4"/>
      <c r="Q84" s="4"/>
      <c r="R84" s="4"/>
      <c r="S84" s="4"/>
      <c r="T84" s="4"/>
      <c r="U84" s="4"/>
      <c r="V84" s="4">
        <v>34</v>
      </c>
      <c r="W84" s="4">
        <v>26</v>
      </c>
      <c r="X84" s="4"/>
      <c r="Y84" s="4"/>
      <c r="Z84" s="4"/>
      <c r="AA84" s="4"/>
    </row>
    <row r="85" spans="1:29" x14ac:dyDescent="0.25">
      <c r="A85" s="90" t="s">
        <v>177</v>
      </c>
      <c r="B85" s="90" t="s">
        <v>94</v>
      </c>
      <c r="C85" s="90"/>
      <c r="D85" s="90"/>
      <c r="E85" s="90"/>
      <c r="F85" s="134" t="s">
        <v>5</v>
      </c>
      <c r="G85" s="90"/>
      <c r="H85" s="90"/>
      <c r="I85" s="129"/>
      <c r="J85" s="24"/>
      <c r="K85" s="88">
        <f t="shared" ref="K85:K86" si="43">M85</f>
        <v>36</v>
      </c>
      <c r="L85" s="8"/>
      <c r="M85" s="94">
        <f t="shared" ref="M85:M86" si="44">SUM(O85:AA85)</f>
        <v>36</v>
      </c>
      <c r="N85" s="4"/>
      <c r="O85" s="8"/>
      <c r="P85" s="4"/>
      <c r="Q85" s="4"/>
      <c r="R85" s="4"/>
      <c r="S85" s="4"/>
      <c r="T85" s="4"/>
      <c r="U85" s="4"/>
      <c r="V85" s="4">
        <v>18</v>
      </c>
      <c r="W85" s="4">
        <v>18</v>
      </c>
      <c r="X85" s="4"/>
      <c r="Y85" s="4"/>
      <c r="Z85" s="4"/>
      <c r="AA85" s="4"/>
    </row>
    <row r="86" spans="1:29" x14ac:dyDescent="0.25">
      <c r="A86" s="90" t="s">
        <v>178</v>
      </c>
      <c r="B86" s="90" t="s">
        <v>51</v>
      </c>
      <c r="C86" s="90"/>
      <c r="D86" s="90"/>
      <c r="E86" s="90"/>
      <c r="F86" s="134"/>
      <c r="G86" s="90"/>
      <c r="H86" s="90"/>
      <c r="I86" s="129"/>
      <c r="J86" s="24"/>
      <c r="K86" s="88">
        <f t="shared" si="43"/>
        <v>36</v>
      </c>
      <c r="L86" s="8"/>
      <c r="M86" s="94">
        <f t="shared" si="44"/>
        <v>36</v>
      </c>
      <c r="N86" s="4"/>
      <c r="O86" s="8"/>
      <c r="P86" s="4"/>
      <c r="Q86" s="4"/>
      <c r="R86" s="4"/>
      <c r="S86" s="4"/>
      <c r="T86" s="4"/>
      <c r="U86" s="4"/>
      <c r="V86" s="4"/>
      <c r="W86" s="4">
        <v>36</v>
      </c>
      <c r="X86" s="4"/>
      <c r="Y86" s="4"/>
      <c r="Z86" s="4"/>
      <c r="AA86" s="4"/>
    </row>
    <row r="87" spans="1:29" x14ac:dyDescent="0.25">
      <c r="A87" s="20"/>
      <c r="B87" s="25" t="s">
        <v>56</v>
      </c>
      <c r="C87" s="25"/>
      <c r="D87" s="25"/>
      <c r="E87" s="25"/>
      <c r="F87" s="25"/>
      <c r="G87" s="25"/>
      <c r="H87" s="25"/>
      <c r="I87" s="33"/>
      <c r="J87" s="25"/>
      <c r="K87" s="38">
        <f t="shared" ref="K87:AA87" si="45">K52+K39+K35+K29+K13</f>
        <v>5400</v>
      </c>
      <c r="L87" s="38">
        <f t="shared" si="45"/>
        <v>0</v>
      </c>
      <c r="M87" s="38">
        <f t="shared" si="45"/>
        <v>5356</v>
      </c>
      <c r="N87" s="38">
        <f t="shared" si="45"/>
        <v>970</v>
      </c>
      <c r="O87" s="38">
        <f t="shared" si="45"/>
        <v>1875</v>
      </c>
      <c r="P87" s="38">
        <f t="shared" si="45"/>
        <v>20</v>
      </c>
      <c r="Q87" s="38">
        <f t="shared" si="45"/>
        <v>0</v>
      </c>
      <c r="R87" s="38">
        <f t="shared" si="45"/>
        <v>44</v>
      </c>
      <c r="S87" s="38">
        <f t="shared" si="45"/>
        <v>208</v>
      </c>
      <c r="T87" s="38">
        <f t="shared" si="45"/>
        <v>612</v>
      </c>
      <c r="U87" s="38">
        <f t="shared" si="45"/>
        <v>792</v>
      </c>
      <c r="V87" s="38">
        <f t="shared" si="45"/>
        <v>612</v>
      </c>
      <c r="W87" s="38">
        <f t="shared" si="45"/>
        <v>792</v>
      </c>
      <c r="X87" s="38">
        <f t="shared" si="45"/>
        <v>612</v>
      </c>
      <c r="Y87" s="38">
        <f t="shared" si="45"/>
        <v>828</v>
      </c>
      <c r="Z87" s="38">
        <f t="shared" si="45"/>
        <v>612</v>
      </c>
      <c r="AA87" s="38">
        <f t="shared" si="45"/>
        <v>468</v>
      </c>
      <c r="AB87" s="58">
        <f>SUM(T87:AA87)</f>
        <v>5328</v>
      </c>
    </row>
    <row r="88" spans="1:29" ht="18" customHeight="1" x14ac:dyDescent="0.25">
      <c r="A88" s="20" t="s">
        <v>16</v>
      </c>
      <c r="B88" s="26" t="s">
        <v>17</v>
      </c>
      <c r="C88" s="26"/>
      <c r="D88" s="26"/>
      <c r="E88" s="26"/>
      <c r="F88" s="26"/>
      <c r="G88" s="26"/>
      <c r="H88" s="26"/>
      <c r="I88" s="131"/>
      <c r="J88" s="26"/>
      <c r="K88" s="2">
        <v>252</v>
      </c>
      <c r="L88" s="2"/>
      <c r="M88" s="60"/>
      <c r="N88" s="2"/>
      <c r="O88" s="6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9" ht="15.75" customHeight="1" x14ac:dyDescent="0.25">
      <c r="A89" s="20"/>
      <c r="B89" s="1" t="s">
        <v>15</v>
      </c>
      <c r="C89" s="1"/>
      <c r="D89" s="1"/>
      <c r="E89" s="1"/>
      <c r="F89" s="1"/>
      <c r="G89" s="1"/>
      <c r="H89" s="1"/>
      <c r="I89" s="9"/>
      <c r="J89" s="1"/>
      <c r="K89" s="11">
        <f>SUM(K87:K88)</f>
        <v>5652</v>
      </c>
      <c r="L89" s="11"/>
      <c r="M89" s="61"/>
      <c r="N89" s="11"/>
      <c r="O89" s="64"/>
      <c r="P89" s="11"/>
      <c r="Q89" s="11"/>
      <c r="R89" s="11"/>
      <c r="S89" s="11"/>
      <c r="T89" s="11" t="s">
        <v>172</v>
      </c>
      <c r="U89" s="11"/>
      <c r="V89" s="11"/>
      <c r="W89" s="11"/>
      <c r="X89" s="11"/>
      <c r="Y89" s="11"/>
      <c r="Z89" s="11"/>
      <c r="AA89" s="11"/>
    </row>
    <row r="90" spans="1:29" ht="18" customHeight="1" x14ac:dyDescent="0.25">
      <c r="A90" s="20" t="s">
        <v>57</v>
      </c>
      <c r="B90" s="27" t="s">
        <v>58</v>
      </c>
      <c r="C90" s="27"/>
      <c r="D90" s="27"/>
      <c r="E90" s="27"/>
      <c r="F90" s="27"/>
      <c r="G90" s="27"/>
      <c r="H90" s="27"/>
      <c r="I90" s="14"/>
      <c r="J90" s="9" t="s">
        <v>5</v>
      </c>
      <c r="K90" s="11">
        <v>144</v>
      </c>
      <c r="L90" s="11"/>
      <c r="M90" s="61"/>
      <c r="N90" s="11"/>
      <c r="O90" s="64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 t="s">
        <v>112</v>
      </c>
    </row>
    <row r="91" spans="1:29" ht="16.5" customHeight="1" x14ac:dyDescent="0.25">
      <c r="A91" s="28" t="s">
        <v>59</v>
      </c>
      <c r="B91" s="26" t="s">
        <v>60</v>
      </c>
      <c r="C91" s="26"/>
      <c r="D91" s="26"/>
      <c r="E91" s="26"/>
      <c r="F91" s="26"/>
      <c r="G91" s="26"/>
      <c r="H91" s="26"/>
      <c r="I91" s="131"/>
      <c r="J91" s="26"/>
      <c r="K91" s="1">
        <v>216</v>
      </c>
      <c r="L91" s="1"/>
      <c r="M91" s="62"/>
      <c r="N91" s="1"/>
      <c r="O91" s="6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 t="s">
        <v>119</v>
      </c>
    </row>
    <row r="92" spans="1:29" ht="18" customHeight="1" x14ac:dyDescent="0.25">
      <c r="A92" s="188" t="s">
        <v>169</v>
      </c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9" t="s">
        <v>46</v>
      </c>
      <c r="N92" s="54"/>
      <c r="O92" s="201" t="s">
        <v>61</v>
      </c>
      <c r="P92" s="202"/>
      <c r="Q92" s="199"/>
      <c r="R92" s="199"/>
      <c r="S92" s="199"/>
      <c r="T92" s="187">
        <f>T87-T94-T95</f>
        <v>612</v>
      </c>
      <c r="U92" s="187">
        <f t="shared" ref="U92" si="46">U87-U94-U95</f>
        <v>792</v>
      </c>
      <c r="V92" s="187">
        <f>V87-V94-V95</f>
        <v>594</v>
      </c>
      <c r="W92" s="187">
        <f>W87-W94-W95</f>
        <v>666</v>
      </c>
      <c r="X92" s="187">
        <f t="shared" ref="X92:AA92" si="47">X87-X94-X95</f>
        <v>468</v>
      </c>
      <c r="Y92" s="187">
        <f t="shared" si="47"/>
        <v>648</v>
      </c>
      <c r="Z92" s="187">
        <f t="shared" si="47"/>
        <v>468</v>
      </c>
      <c r="AA92" s="187">
        <f t="shared" si="47"/>
        <v>252</v>
      </c>
      <c r="AB92" s="197">
        <f>SUM(T92:AA93)</f>
        <v>4500</v>
      </c>
    </row>
    <row r="93" spans="1:29" ht="23.25" customHeight="1" x14ac:dyDescent="0.25">
      <c r="A93" s="191" t="s">
        <v>120</v>
      </c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2"/>
      <c r="M93" s="189"/>
      <c r="N93" s="54"/>
      <c r="O93" s="201"/>
      <c r="P93" s="202"/>
      <c r="Q93" s="200"/>
      <c r="R93" s="200"/>
      <c r="S93" s="200"/>
      <c r="T93" s="170"/>
      <c r="U93" s="170"/>
      <c r="V93" s="170"/>
      <c r="W93" s="170"/>
      <c r="X93" s="170"/>
      <c r="Y93" s="170"/>
      <c r="Z93" s="170"/>
      <c r="AA93" s="170"/>
      <c r="AB93" s="198"/>
      <c r="AC93" s="77">
        <f>SUM(V92:AA93)</f>
        <v>3096</v>
      </c>
    </row>
    <row r="94" spans="1:29" x14ac:dyDescent="0.25">
      <c r="A94" s="193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4"/>
      <c r="M94" s="189"/>
      <c r="N94" s="54"/>
      <c r="O94" s="66" t="s">
        <v>62</v>
      </c>
      <c r="P94" s="30"/>
      <c r="Q94" s="30"/>
      <c r="R94" s="30"/>
      <c r="S94" s="30"/>
      <c r="T94" s="31"/>
      <c r="U94" s="31"/>
      <c r="V94" s="31">
        <v>18</v>
      </c>
      <c r="W94" s="57">
        <f>W58+W63+W69+W76+W81+W85</f>
        <v>54</v>
      </c>
      <c r="X94" s="57">
        <f t="shared" ref="X94:AA94" si="48">X58+X63+X69+X76+X81+X85</f>
        <v>72</v>
      </c>
      <c r="Y94" s="57">
        <f t="shared" si="48"/>
        <v>72</v>
      </c>
      <c r="Z94" s="57">
        <f t="shared" si="48"/>
        <v>72</v>
      </c>
      <c r="AA94" s="57">
        <f t="shared" si="48"/>
        <v>108</v>
      </c>
      <c r="AB94" s="58">
        <f>SUM(V94:AA94)</f>
        <v>396</v>
      </c>
    </row>
    <row r="95" spans="1:29" x14ac:dyDescent="0.25">
      <c r="A95" s="193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4"/>
      <c r="M95" s="189"/>
      <c r="N95" s="54"/>
      <c r="O95" s="66" t="s">
        <v>48</v>
      </c>
      <c r="P95" s="32"/>
      <c r="Q95" s="32"/>
      <c r="R95" s="32"/>
      <c r="S95" s="32"/>
      <c r="T95" s="32"/>
      <c r="U95" s="32"/>
      <c r="V95" s="32"/>
      <c r="W95" s="7">
        <f>W59+W64+W70+W77+W82+W86</f>
        <v>72</v>
      </c>
      <c r="X95" s="7">
        <f t="shared" ref="X95:AA95" si="49">X59+X64+X70+X77+X82+X86</f>
        <v>72</v>
      </c>
      <c r="Y95" s="7">
        <f t="shared" si="49"/>
        <v>108</v>
      </c>
      <c r="Z95" s="7">
        <f t="shared" si="49"/>
        <v>72</v>
      </c>
      <c r="AA95" s="7">
        <f t="shared" si="49"/>
        <v>108</v>
      </c>
      <c r="AB95" s="58">
        <f>SUM(V95:AA95)</f>
        <v>432</v>
      </c>
    </row>
    <row r="96" spans="1:29" ht="24" customHeight="1" x14ac:dyDescent="0.25">
      <c r="A96" s="193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4"/>
      <c r="M96" s="189"/>
      <c r="N96" s="54"/>
      <c r="O96" s="67" t="s">
        <v>63</v>
      </c>
      <c r="P96" s="29"/>
      <c r="Q96" s="29"/>
      <c r="R96" s="29"/>
      <c r="S96" s="29"/>
      <c r="T96" s="4"/>
      <c r="U96" s="4">
        <v>5</v>
      </c>
      <c r="V96" s="4"/>
      <c r="W96" s="4">
        <v>6</v>
      </c>
      <c r="X96" s="4">
        <v>2</v>
      </c>
      <c r="Y96" s="4">
        <v>2</v>
      </c>
      <c r="Z96" s="4">
        <v>0</v>
      </c>
      <c r="AA96" s="4">
        <v>3</v>
      </c>
    </row>
    <row r="97" spans="1:27" ht="29.25" customHeight="1" x14ac:dyDescent="0.25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4"/>
      <c r="M97" s="190"/>
      <c r="N97" s="54"/>
      <c r="O97" s="4" t="s">
        <v>64</v>
      </c>
      <c r="P97" s="29"/>
      <c r="Q97" s="29"/>
      <c r="R97" s="29"/>
      <c r="S97" s="29"/>
      <c r="T97" s="4">
        <v>2</v>
      </c>
      <c r="U97" s="4">
        <v>9</v>
      </c>
      <c r="V97" s="4">
        <v>4</v>
      </c>
      <c r="W97" s="4">
        <v>6</v>
      </c>
      <c r="X97" s="4">
        <v>4</v>
      </c>
      <c r="Y97" s="4">
        <v>6</v>
      </c>
      <c r="Z97" s="4">
        <v>3</v>
      </c>
      <c r="AA97" s="4">
        <v>8</v>
      </c>
    </row>
    <row r="98" spans="1:27" ht="30.75" customHeigh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6"/>
      <c r="M98" s="190"/>
      <c r="N98" s="54"/>
      <c r="O98" s="4" t="s">
        <v>65</v>
      </c>
      <c r="P98" s="29"/>
      <c r="Q98" s="29"/>
      <c r="R98" s="29"/>
      <c r="S98" s="29"/>
      <c r="T98" s="4">
        <v>1</v>
      </c>
      <c r="U98" s="4"/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/>
    </row>
  </sheetData>
  <mergeCells count="64">
    <mergeCell ref="A93:L98"/>
    <mergeCell ref="AB92:AB93"/>
    <mergeCell ref="Q92:Q93"/>
    <mergeCell ref="R92:R93"/>
    <mergeCell ref="S92:S93"/>
    <mergeCell ref="O92:O93"/>
    <mergeCell ref="P92:P93"/>
    <mergeCell ref="A1:AA1"/>
    <mergeCell ref="Z92:Z93"/>
    <mergeCell ref="AA92:AA93"/>
    <mergeCell ref="Q4:Q10"/>
    <mergeCell ref="R4:R10"/>
    <mergeCell ref="S4:S10"/>
    <mergeCell ref="X92:X93"/>
    <mergeCell ref="Z6:AA7"/>
    <mergeCell ref="Y92:Y93"/>
    <mergeCell ref="T92:T93"/>
    <mergeCell ref="U92:U93"/>
    <mergeCell ref="V92:V93"/>
    <mergeCell ref="W92:W93"/>
    <mergeCell ref="V6:W7"/>
    <mergeCell ref="A92:L92"/>
    <mergeCell ref="M92:M98"/>
    <mergeCell ref="X6:Y7"/>
    <mergeCell ref="M3:S3"/>
    <mergeCell ref="T2:AA5"/>
    <mergeCell ref="N5:P5"/>
    <mergeCell ref="N6:N10"/>
    <mergeCell ref="O6:O10"/>
    <mergeCell ref="P6:P10"/>
    <mergeCell ref="A2:A10"/>
    <mergeCell ref="B2:B10"/>
    <mergeCell ref="T6:U7"/>
    <mergeCell ref="L3:L10"/>
    <mergeCell ref="C2:J10"/>
    <mergeCell ref="K2:S2"/>
    <mergeCell ref="K3:K10"/>
    <mergeCell ref="M4:M10"/>
    <mergeCell ref="N4:P4"/>
    <mergeCell ref="C52:J52"/>
    <mergeCell ref="C53:J53"/>
    <mergeCell ref="C54:J54"/>
    <mergeCell ref="C29:J29"/>
    <mergeCell ref="C11:J11"/>
    <mergeCell ref="C12:J12"/>
    <mergeCell ref="C13:J13"/>
    <mergeCell ref="C14:J14"/>
    <mergeCell ref="C35:J35"/>
    <mergeCell ref="F85:F86"/>
    <mergeCell ref="C83:J83"/>
    <mergeCell ref="E36:E37"/>
    <mergeCell ref="I30:I31"/>
    <mergeCell ref="C65:J65"/>
    <mergeCell ref="H68:H69"/>
    <mergeCell ref="C71:J71"/>
    <mergeCell ref="C78:J78"/>
    <mergeCell ref="J80:J81"/>
    <mergeCell ref="I72:I73"/>
    <mergeCell ref="J75:J76"/>
    <mergeCell ref="F55:F56"/>
    <mergeCell ref="F57:F58"/>
    <mergeCell ref="C60:J60"/>
    <mergeCell ref="G62:G63"/>
    <mergeCell ref="C39:J39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Куламина</dc:creator>
  <cp:lastModifiedBy>Мария Бочкарёва</cp:lastModifiedBy>
  <cp:lastPrinted>2024-08-26T09:30:25Z</cp:lastPrinted>
  <dcterms:created xsi:type="dcterms:W3CDTF">2012-04-24T11:27:05Z</dcterms:created>
  <dcterms:modified xsi:type="dcterms:W3CDTF">2024-08-28T06:25:50Z</dcterms:modified>
</cp:coreProperties>
</file>